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LAURA\Pubblicazioni corrette 2\N. 75 Reddito di cittadinanza\Versione da pubblicare\"/>
    </mc:Choice>
  </mc:AlternateContent>
  <bookViews>
    <workbookView xWindow="0" yWindow="0" windowWidth="20490" windowHeight="7650" activeTab="1"/>
  </bookViews>
  <sheets>
    <sheet name="Indice" sheetId="8" r:id="rId1"/>
    <sheet name="Tab 1" sheetId="1" r:id="rId2"/>
    <sheet name="Tab 2" sheetId="2" r:id="rId3"/>
    <sheet name="Tab 3" sheetId="3" r:id="rId4"/>
    <sheet name="Tab 4" sheetId="4" r:id="rId5"/>
    <sheet name="Tab 5" sheetId="5" r:id="rId6"/>
    <sheet name="Tab 6" sheetId="6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8" l="1"/>
  <c r="C16" i="8"/>
  <c r="C14" i="8"/>
  <c r="C12" i="8"/>
  <c r="C10" i="8"/>
  <c r="C8" i="8"/>
  <c r="L32" i="1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M33" i="4" l="1"/>
  <c r="L33" i="4"/>
  <c r="K33" i="4"/>
  <c r="J33" i="4"/>
  <c r="I33" i="4"/>
  <c r="M32" i="4"/>
  <c r="L32" i="4"/>
  <c r="K32" i="4"/>
  <c r="J32" i="4"/>
  <c r="I32" i="4"/>
  <c r="M31" i="4"/>
  <c r="L31" i="4"/>
  <c r="K31" i="4"/>
  <c r="J31" i="4"/>
  <c r="I31" i="4"/>
  <c r="M30" i="4"/>
  <c r="L30" i="4"/>
  <c r="K30" i="4"/>
  <c r="J30" i="4"/>
  <c r="I30" i="4"/>
  <c r="M29" i="4"/>
  <c r="L29" i="4"/>
  <c r="K29" i="4"/>
  <c r="J29" i="4"/>
  <c r="I29" i="4"/>
  <c r="M28" i="4"/>
  <c r="L28" i="4"/>
  <c r="K28" i="4"/>
  <c r="J28" i="4"/>
  <c r="I28" i="4"/>
  <c r="M27" i="4"/>
  <c r="L27" i="4"/>
  <c r="K27" i="4"/>
  <c r="J27" i="4"/>
  <c r="I27" i="4"/>
  <c r="M26" i="4"/>
  <c r="L26" i="4"/>
  <c r="K26" i="4"/>
  <c r="J26" i="4"/>
  <c r="I26" i="4"/>
  <c r="M25" i="4"/>
  <c r="L25" i="4"/>
  <c r="K25" i="4"/>
  <c r="J25" i="4"/>
  <c r="I25" i="4"/>
  <c r="M24" i="4"/>
  <c r="L24" i="4"/>
  <c r="K24" i="4"/>
  <c r="J24" i="4"/>
  <c r="I24" i="4"/>
  <c r="M23" i="4"/>
  <c r="L23" i="4"/>
  <c r="K23" i="4"/>
  <c r="J23" i="4"/>
  <c r="I23" i="4"/>
  <c r="M22" i="4"/>
  <c r="L22" i="4"/>
  <c r="K22" i="4"/>
  <c r="J22" i="4"/>
  <c r="I22" i="4"/>
  <c r="M21" i="4"/>
  <c r="L21" i="4"/>
  <c r="K21" i="4"/>
  <c r="J21" i="4"/>
  <c r="I21" i="4"/>
  <c r="M20" i="4"/>
  <c r="L20" i="4"/>
  <c r="K20" i="4"/>
  <c r="J20" i="4"/>
  <c r="I20" i="4"/>
  <c r="M19" i="4"/>
  <c r="L19" i="4"/>
  <c r="K19" i="4"/>
  <c r="J19" i="4"/>
  <c r="I19" i="4"/>
  <c r="M18" i="4"/>
  <c r="L18" i="4"/>
  <c r="K18" i="4"/>
  <c r="J18" i="4"/>
  <c r="I18" i="4"/>
  <c r="M17" i="4"/>
  <c r="L17" i="4"/>
  <c r="K17" i="4"/>
  <c r="J17" i="4"/>
  <c r="I17" i="4"/>
  <c r="M16" i="4"/>
  <c r="L16" i="4"/>
  <c r="K16" i="4"/>
  <c r="J16" i="4"/>
  <c r="I16" i="4"/>
  <c r="M15" i="4"/>
  <c r="L15" i="4"/>
  <c r="K15" i="4"/>
  <c r="J15" i="4"/>
  <c r="I15" i="4"/>
  <c r="M14" i="4"/>
  <c r="L14" i="4"/>
  <c r="K14" i="4"/>
  <c r="J14" i="4"/>
  <c r="I14" i="4"/>
  <c r="M13" i="4"/>
  <c r="L13" i="4"/>
  <c r="K13" i="4"/>
  <c r="J13" i="4"/>
  <c r="I13" i="4"/>
  <c r="M12" i="4"/>
  <c r="L12" i="4"/>
  <c r="K12" i="4"/>
  <c r="J12" i="4"/>
  <c r="I12" i="4"/>
  <c r="M11" i="4"/>
  <c r="L11" i="4"/>
  <c r="K11" i="4"/>
  <c r="J11" i="4"/>
  <c r="I11" i="4"/>
  <c r="M10" i="4"/>
  <c r="L10" i="4"/>
  <c r="K10" i="4"/>
  <c r="J10" i="4"/>
  <c r="I10" i="4"/>
  <c r="M9" i="4"/>
  <c r="L9" i="4"/>
  <c r="K9" i="4"/>
  <c r="J9" i="4"/>
  <c r="I9" i="4"/>
  <c r="M8" i="4"/>
  <c r="L8" i="4"/>
  <c r="K8" i="4"/>
  <c r="J8" i="4"/>
  <c r="I8" i="4"/>
  <c r="J7" i="4"/>
  <c r="K7" i="4"/>
  <c r="L7" i="4"/>
  <c r="M7" i="4"/>
  <c r="I7" i="4"/>
  <c r="I31" i="3" l="1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6" i="3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7" i="2"/>
  <c r="E8" i="2"/>
  <c r="E9" i="2"/>
  <c r="E10" i="2"/>
  <c r="E6" i="2"/>
  <c r="F32" i="2"/>
  <c r="H32" i="2"/>
  <c r="J32" i="2"/>
  <c r="L32" i="2"/>
  <c r="M32" i="2" s="1"/>
  <c r="N32" i="2"/>
  <c r="O32" i="2" s="1"/>
  <c r="D32" i="2"/>
  <c r="E32" i="5"/>
  <c r="F32" i="5"/>
  <c r="G32" i="5"/>
  <c r="H32" i="5"/>
  <c r="I32" i="5"/>
  <c r="K32" i="2" l="1"/>
  <c r="I32" i="2"/>
  <c r="E32" i="2"/>
  <c r="G32" i="2"/>
  <c r="J32" i="5"/>
  <c r="K32" i="1"/>
  <c r="E32" i="1"/>
  <c r="F32" i="1"/>
  <c r="G32" i="1"/>
  <c r="H32" i="1"/>
  <c r="D3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6" i="1"/>
  <c r="I32" i="1" l="1"/>
</calcChain>
</file>

<file path=xl/sharedStrings.xml><?xml version="1.0" encoding="utf-8"?>
<sst xmlns="http://schemas.openxmlformats.org/spreadsheetml/2006/main" count="272" uniqueCount="72">
  <si>
    <t>PIEMONTE</t>
  </si>
  <si>
    <t>VALLE D'AOSTA</t>
  </si>
  <si>
    <t>LOMBARDIA</t>
  </si>
  <si>
    <t>LIGURIA</t>
  </si>
  <si>
    <t>Totale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</si>
  <si>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</si>
  <si>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</si>
  <si>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</si>
  <si>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</si>
  <si>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</si>
  <si>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</si>
  <si>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</si>
  <si>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</si>
  <si>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</si>
  <si>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</si>
  <si>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</si>
  <si>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</si>
  <si>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</si>
  <si>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</si>
  <si>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</si>
  <si>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</si>
  <si>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Centro</t>
  </si>
  <si>
    <t>Sud</t>
  </si>
  <si>
    <t>Isole</t>
  </si>
  <si>
    <t>Esonerato</t>
  </si>
  <si>
    <t>Totale esclusi</t>
  </si>
  <si>
    <t>Beneficiari totali</t>
  </si>
  <si>
    <t>Presi in carico</t>
  </si>
  <si>
    <t>In tirocinio</t>
  </si>
  <si>
    <t>Totale Italia</t>
  </si>
  <si>
    <t>fino a 29 anni</t>
  </si>
  <si>
    <t>30-39</t>
  </si>
  <si>
    <t>40-49</t>
  </si>
  <si>
    <t>50-59</t>
  </si>
  <si>
    <t>60 e +</t>
  </si>
  <si>
    <t>Nessun titolo</t>
  </si>
  <si>
    <t>Terziaria</t>
  </si>
  <si>
    <t>v.a</t>
  </si>
  <si>
    <t>%</t>
  </si>
  <si>
    <t>Donne</t>
  </si>
  <si>
    <t>Uomini</t>
  </si>
  <si>
    <t>v.a.</t>
  </si>
  <si>
    <t>Italiani</t>
  </si>
  <si>
    <t>Stranieri</t>
  </si>
  <si>
    <t>di cui comunitari</t>
  </si>
  <si>
    <t>di cui non comunitari</t>
  </si>
  <si>
    <t>Valori assoluti</t>
  </si>
  <si>
    <t>Valori percentuali</t>
  </si>
  <si>
    <t>Regione</t>
  </si>
  <si>
    <t>Ripartizione</t>
  </si>
  <si>
    <t>Indice delle tabelle</t>
  </si>
  <si>
    <t>Rinviati ai Comuni</t>
  </si>
  <si>
    <t>Rifiuto
Abbandono
Esclusione</t>
  </si>
  <si>
    <t>Beneficiari soggetti al Patto per il lavoro</t>
  </si>
  <si>
    <t>Nuclei familiari con beneficiari soggetti al Patto per il lavoro</t>
  </si>
  <si>
    <t>P.A. BOLZANO</t>
  </si>
  <si>
    <t>P.A. TRENTO</t>
  </si>
  <si>
    <t>Motivi del mancato obbligo alla sottoscrizione del Patto per il lavoro</t>
  </si>
  <si>
    <t>Tab 1 - Beneficiari del reddito di cittadinanza presenti nel database Anpal. Numero di individui totali, soggetti al Patto per il lavoro, presi in carico o in tirocinio e nuclei familiari coinvolti per ripartizione e regione. Valori assoluti</t>
  </si>
  <si>
    <r>
      <t>(</t>
    </r>
    <r>
      <rPr>
        <i/>
        <sz val="8"/>
        <rFont val="Arial"/>
        <family val="2"/>
      </rPr>
      <t>*) Età calcolata alla data del 1 aprile 2020</t>
    </r>
  </si>
  <si>
    <t>Tab 4 - Componenti di nuclei beneficiari del Reddito di cittadinanza soggetti al Patto per il lavoro. Numero di individui per cittadinanza, ripartizione e regione. Valori assoluti e percentuali</t>
  </si>
  <si>
    <t>Tab 5 - Componenti di nuclei beneficiari del Reddito di cittadinanza soggetti al Patto per il lavoro. Numero di individui per livello di istruzione, ripartizione e regione. Valori assoluti</t>
  </si>
  <si>
    <t>Primaria</t>
  </si>
  <si>
    <t>Secondaria di I grado</t>
  </si>
  <si>
    <t>Secondaria di II grado</t>
  </si>
  <si>
    <t>N.d.</t>
  </si>
  <si>
    <t>Tab 6 - Indice di profiling dei componenti di nuclei beneficiari del Reddito di cittadinanza soggetti al Patto per il lavoro. Valore medio per ripartizione e regione</t>
  </si>
  <si>
    <t>Indice di profiling</t>
  </si>
  <si>
    <t>Nord-Est</t>
  </si>
  <si>
    <t>Tab 2 - Componenti di nuclei beneficiari del Reddito di cittadinanza soggetti al Patto per il lavoro. Numero di individui per età in classi(*), ripartizione e regione. Valori assoluti e percentuali</t>
  </si>
  <si>
    <t>Tab 3 - Componenti di nuclei beneficiari del Reddito di cittadinanza soggetti al Patto per il lavoro. Numero di individui per genere, ripartizione e regione. Valori assoluti e percentuali</t>
  </si>
  <si>
    <t>Allegato Statistico Focus ANPAL n. 75 Reddito di cittadinanza 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</si>
</sst>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Garamond"/>
      <family val="1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3" fontId="4" fillId="0" borderId="6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5" fillId="0" borderId="0" xfId="5"/>
    <xf numFmtId="164" fontId="2" fillId="0" borderId="3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4" applyAlignment="1"/>
    <xf numFmtId="0" fontId="8" fillId="0" borderId="0" xfId="0" applyFont="1"/>
    <xf numFmtId="0" fontId="1" fillId="0" borderId="1" xfId="2" applyFont="1" applyBorder="1" applyAlignment="1"/>
    <xf numFmtId="0" fontId="1" fillId="0" borderId="0" xfId="2" applyFont="1" applyBorder="1" applyAlignment="1"/>
    <xf numFmtId="0" fontId="1" fillId="0" borderId="0" xfId="2" applyFont="1"/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7" fillId="0" borderId="0" xfId="0" applyFont="1" applyBorder="1"/>
    <xf numFmtId="0" fontId="9" fillId="0" borderId="1" xfId="0" applyFont="1" applyBorder="1"/>
    <xf numFmtId="0" fontId="9" fillId="0" borderId="0" xfId="0" applyFont="1"/>
    <xf numFmtId="0" fontId="1" fillId="0" borderId="0" xfId="3" applyFont="1"/>
    <xf numFmtId="0" fontId="8" fillId="0" borderId="0" xfId="0" applyFont="1" applyBorder="1"/>
    <xf numFmtId="0" fontId="10" fillId="0" borderId="0" xfId="6"/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2" fillId="0" borderId="1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5" fillId="0" borderId="0" xfId="5" applyBorder="1"/>
    <xf numFmtId="0" fontId="15" fillId="0" borderId="0" xfId="0" applyFont="1"/>
  </cellXfs>
  <cellStyles count="7">
    <cellStyle name="Collegamento ipertestuale" xfId="6" builtinId="8"/>
    <cellStyle name="Normale" xfId="0" builtinId="0"/>
    <cellStyle name="Normale_Foglio1" xfId="1"/>
    <cellStyle name="Normale_Foglio2" xfId="2"/>
    <cellStyle name="Normale_Foglio3" xfId="3"/>
    <cellStyle name="Normale_Foglio5" xfId="4"/>
    <cellStyle name="Normale_Foglio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C8" sqref="C8"/>
    </sheetView>
  </sheetViews>
  <sheetFormatPr defaultRowHeight="15" x14ac:dyDescent="0.25"/>
  <cols>
    <col min="3" max="3" width="139.7109375" bestFit="1" customWidth="1"/>
  </cols>
  <sheetData>
    <row r="1" spans="3:3" ht="18.75" x14ac:dyDescent="0.3">
      <c r="C1" s="91" t="s">
        <v>71</v>
      </c>
    </row>
    <row r="2" spans="3:3" x14ac:dyDescent="0.25">
      <c r="C2" s="52"/>
    </row>
    <row r="4" spans="3:3" ht="18.75" x14ac:dyDescent="0.3">
      <c r="C4" s="91" t="s">
        <v>50</v>
      </c>
    </row>
    <row r="8" spans="3:3" x14ac:dyDescent="0.25">
      <c r="C8" s="51" t="str">
        <f>'Tab 1'!B2</f>
        <v>Tab 1 - Beneficiari del reddito di cittadinanza presenti nel database Anpal. Numero di individui totali, soggetti al Patto per il lavoro, presi in carico o in tirocinio e nuclei familiari coinvolti per ripartizione e regione. Valori assoluti</v>
      </c>
    </row>
    <row r="10" spans="3:3" x14ac:dyDescent="0.25">
      <c r="C10" s="51" t="str">
        <f>'Tab 2'!B2</f>
        <v>Tab 2 - Componenti di nuclei beneficiari del Reddito di cittadinanza soggetti al Patto per il lavoro. Numero di individui per età in classi(*), ripartizione e regione. Valori assoluti e percentuali</v>
      </c>
    </row>
    <row r="12" spans="3:3" x14ac:dyDescent="0.25">
      <c r="C12" s="51" t="str">
        <f>'Tab 3'!B2</f>
        <v>Tab 3 - Componenti di nuclei beneficiari del Reddito di cittadinanza soggetti al Patto per il lavoro. Numero di individui per genere, ripartizione e regione. Valori assoluti e percentuali</v>
      </c>
    </row>
    <row r="14" spans="3:3" x14ac:dyDescent="0.25">
      <c r="C14" s="51" t="str">
        <f>'Tab 4'!B2</f>
        <v>Tab 4 - Componenti di nuclei beneficiari del Reddito di cittadinanza soggetti al Patto per il lavoro. Numero di individui per cittadinanza, ripartizione e regione. Valori assoluti e percentuali</v>
      </c>
    </row>
    <row r="16" spans="3:3" x14ac:dyDescent="0.25">
      <c r="C16" s="51" t="str">
        <f>'Tab 5'!B2</f>
        <v>Tab 5 - Componenti di nuclei beneficiari del Reddito di cittadinanza soggetti al Patto per il lavoro. Numero di individui per livello di istruzione, ripartizione e regione. Valori assoluti</v>
      </c>
    </row>
    <row r="18" spans="3:3" x14ac:dyDescent="0.25">
      <c r="C18" s="51" t="str">
        <f>'Tab 6'!B2</f>
        <v>Tab 6 - Indice di profiling dei componenti di nuclei beneficiari del Reddito di cittadinanza soggetti al Patto per il lavoro. Valore medio per ripartizione e regione</v>
      </c>
    </row>
  </sheetData>
  <hyperlinks>
    <hyperlink ref="C8" location="'Tab 1'!A1" display="'Tab 1'!A1"/>
    <hyperlink ref="C10" location="'Tab 2'!A1" display="'Tab 2'!A1"/>
    <hyperlink ref="C12" location="'Tab 3'!A1" display="'Tab 3'!A1"/>
    <hyperlink ref="C14" location="'Tab 4'!A1" display="'Tab 4'!A1"/>
    <hyperlink ref="C16" location="'Tab 5'!A1" display="'Tab 5'!A1"/>
    <hyperlink ref="C18" location="'Tab 6'!A1" display="'Tab 6'!A1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abSelected="1" workbookViewId="0"/>
  </sheetViews>
  <sheetFormatPr defaultRowHeight="15" x14ac:dyDescent="0.25"/>
  <cols>
    <col min="2" max="2" width="15.7109375" customWidth="1"/>
    <col min="3" max="3" width="21.140625" customWidth="1"/>
    <col min="4" max="4" width="14.28515625" customWidth="1"/>
    <col min="6" max="6" width="14.7109375" customWidth="1"/>
    <col min="7" max="8" width="15.7109375" customWidth="1"/>
    <col min="9" max="9" width="20.85546875" customWidth="1"/>
    <col min="10" max="11" width="11.140625" customWidth="1"/>
    <col min="12" max="12" width="19.28515625" customWidth="1"/>
  </cols>
  <sheetData>
    <row r="2" spans="2:12" s="37" customFormat="1" ht="31.5" customHeight="1" x14ac:dyDescent="0.25">
      <c r="B2" s="60" t="s">
        <v>58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2" x14ac:dyDescent="0.25">
      <c r="B4" s="71" t="s">
        <v>49</v>
      </c>
      <c r="C4" s="71" t="s">
        <v>48</v>
      </c>
      <c r="D4" s="67" t="s">
        <v>26</v>
      </c>
      <c r="E4" s="73" t="s">
        <v>57</v>
      </c>
      <c r="F4" s="74"/>
      <c r="G4" s="74"/>
      <c r="H4" s="75"/>
      <c r="I4" s="69" t="s">
        <v>53</v>
      </c>
      <c r="J4" s="69" t="s">
        <v>27</v>
      </c>
      <c r="K4" s="71" t="s">
        <v>28</v>
      </c>
      <c r="L4" s="61" t="s">
        <v>54</v>
      </c>
    </row>
    <row r="5" spans="2:12" ht="54" customHeight="1" x14ac:dyDescent="0.25">
      <c r="B5" s="72"/>
      <c r="C5" s="72"/>
      <c r="D5" s="68"/>
      <c r="E5" s="54" t="s">
        <v>24</v>
      </c>
      <c r="F5" s="53" t="s">
        <v>51</v>
      </c>
      <c r="G5" s="53" t="s">
        <v>52</v>
      </c>
      <c r="H5" s="55" t="s">
        <v>25</v>
      </c>
      <c r="I5" s="70"/>
      <c r="J5" s="70"/>
      <c r="K5" s="72"/>
      <c r="L5" s="62"/>
    </row>
    <row r="6" spans="2:12" x14ac:dyDescent="0.25">
      <c r="B6" s="63" t="s">
        <v>20</v>
      </c>
      <c r="C6" s="3" t="s">
        <v>0</v>
      </c>
      <c r="D6" s="4">
        <v>49324</v>
      </c>
      <c r="E6" s="5">
        <v>0</v>
      </c>
      <c r="F6" s="6">
        <v>0</v>
      </c>
      <c r="G6" s="6">
        <v>1</v>
      </c>
      <c r="H6" s="7">
        <v>1</v>
      </c>
      <c r="I6" s="8">
        <f>+D6-H6</f>
        <v>49323</v>
      </c>
      <c r="J6" s="4">
        <v>30527</v>
      </c>
      <c r="K6" s="6">
        <v>184</v>
      </c>
      <c r="L6" s="8">
        <v>30958</v>
      </c>
    </row>
    <row r="7" spans="2:12" x14ac:dyDescent="0.25">
      <c r="B7" s="64"/>
      <c r="C7" s="2" t="s">
        <v>1</v>
      </c>
      <c r="D7" s="9">
        <v>993</v>
      </c>
      <c r="E7" s="10">
        <v>63</v>
      </c>
      <c r="F7" s="11">
        <v>223</v>
      </c>
      <c r="G7" s="11">
        <v>183</v>
      </c>
      <c r="H7" s="12">
        <v>469</v>
      </c>
      <c r="I7" s="13">
        <f t="shared" ref="I7:I31" si="0">+D7-H7</f>
        <v>524</v>
      </c>
      <c r="J7" s="9">
        <v>224</v>
      </c>
      <c r="K7" s="11">
        <v>1</v>
      </c>
      <c r="L7" s="13">
        <v>370</v>
      </c>
    </row>
    <row r="8" spans="2:12" x14ac:dyDescent="0.25">
      <c r="B8" s="64"/>
      <c r="C8" s="2" t="s">
        <v>2</v>
      </c>
      <c r="D8" s="9">
        <v>61900</v>
      </c>
      <c r="E8" s="10">
        <v>0</v>
      </c>
      <c r="F8" s="11">
        <v>0</v>
      </c>
      <c r="G8" s="11">
        <v>3</v>
      </c>
      <c r="H8" s="12">
        <v>3</v>
      </c>
      <c r="I8" s="13">
        <f t="shared" si="0"/>
        <v>61897</v>
      </c>
      <c r="J8" s="9">
        <v>1381</v>
      </c>
      <c r="K8" s="11">
        <v>669</v>
      </c>
      <c r="L8" s="13">
        <v>38042</v>
      </c>
    </row>
    <row r="9" spans="2:12" x14ac:dyDescent="0.25">
      <c r="B9" s="64"/>
      <c r="C9" s="2" t="s">
        <v>3</v>
      </c>
      <c r="D9" s="9">
        <v>14217</v>
      </c>
      <c r="E9" s="10">
        <v>964</v>
      </c>
      <c r="F9" s="11">
        <v>22</v>
      </c>
      <c r="G9" s="11">
        <v>2594</v>
      </c>
      <c r="H9" s="12">
        <v>3580</v>
      </c>
      <c r="I9" s="13">
        <f t="shared" si="0"/>
        <v>10637</v>
      </c>
      <c r="J9" s="9">
        <v>4868</v>
      </c>
      <c r="K9" s="11">
        <v>40</v>
      </c>
      <c r="L9" s="13">
        <v>7553</v>
      </c>
    </row>
    <row r="10" spans="2:12" x14ac:dyDescent="0.25">
      <c r="B10" s="65"/>
      <c r="C10" s="19" t="s">
        <v>4</v>
      </c>
      <c r="D10" s="20">
        <v>126434</v>
      </c>
      <c r="E10" s="21">
        <v>1027</v>
      </c>
      <c r="F10" s="22">
        <v>245</v>
      </c>
      <c r="G10" s="22">
        <v>2781</v>
      </c>
      <c r="H10" s="23">
        <v>4053</v>
      </c>
      <c r="I10" s="24">
        <f t="shared" si="0"/>
        <v>122381</v>
      </c>
      <c r="J10" s="20">
        <v>37000</v>
      </c>
      <c r="K10" s="22">
        <v>894</v>
      </c>
      <c r="L10" s="24">
        <v>76923</v>
      </c>
    </row>
    <row r="11" spans="2:12" x14ac:dyDescent="0.25">
      <c r="B11" s="63" t="s">
        <v>68</v>
      </c>
      <c r="C11" s="3" t="s">
        <v>5</v>
      </c>
      <c r="D11" s="4">
        <v>21950</v>
      </c>
      <c r="E11" s="5">
        <v>1559</v>
      </c>
      <c r="F11" s="6">
        <v>8</v>
      </c>
      <c r="G11" s="6">
        <v>4323</v>
      </c>
      <c r="H11" s="7">
        <v>5890</v>
      </c>
      <c r="I11" s="8">
        <f t="shared" si="0"/>
        <v>16060</v>
      </c>
      <c r="J11" s="4">
        <v>8210</v>
      </c>
      <c r="K11" s="6">
        <v>68</v>
      </c>
      <c r="L11" s="8">
        <v>11061</v>
      </c>
    </row>
    <row r="12" spans="2:12" x14ac:dyDescent="0.25">
      <c r="B12" s="64"/>
      <c r="C12" s="2" t="s">
        <v>6</v>
      </c>
      <c r="D12" s="9">
        <v>7387</v>
      </c>
      <c r="E12" s="10">
        <v>658</v>
      </c>
      <c r="F12" s="11">
        <v>3</v>
      </c>
      <c r="G12" s="11">
        <v>2186</v>
      </c>
      <c r="H12" s="12">
        <v>2847</v>
      </c>
      <c r="I12" s="13">
        <f t="shared" si="0"/>
        <v>4540</v>
      </c>
      <c r="J12" s="9">
        <v>1514</v>
      </c>
      <c r="K12" s="11">
        <v>14</v>
      </c>
      <c r="L12" s="13">
        <v>3339</v>
      </c>
    </row>
    <row r="13" spans="2:12" x14ac:dyDescent="0.25">
      <c r="B13" s="64"/>
      <c r="C13" s="2" t="s">
        <v>7</v>
      </c>
      <c r="D13" s="9">
        <v>31031</v>
      </c>
      <c r="E13" s="10">
        <v>3157</v>
      </c>
      <c r="F13" s="11">
        <v>3492</v>
      </c>
      <c r="G13" s="11">
        <v>6521</v>
      </c>
      <c r="H13" s="12">
        <v>13170</v>
      </c>
      <c r="I13" s="13">
        <f t="shared" si="0"/>
        <v>17861</v>
      </c>
      <c r="J13" s="9">
        <v>8029</v>
      </c>
      <c r="K13" s="11">
        <v>144</v>
      </c>
      <c r="L13" s="13">
        <v>12326</v>
      </c>
    </row>
    <row r="14" spans="2:12" x14ac:dyDescent="0.25">
      <c r="B14" s="64"/>
      <c r="C14" s="2" t="s">
        <v>55</v>
      </c>
      <c r="D14" s="9">
        <v>430</v>
      </c>
      <c r="E14" s="10">
        <v>46</v>
      </c>
      <c r="F14" s="11">
        <v>2</v>
      </c>
      <c r="G14" s="11">
        <v>55</v>
      </c>
      <c r="H14" s="12">
        <v>103</v>
      </c>
      <c r="I14" s="13">
        <f t="shared" si="0"/>
        <v>327</v>
      </c>
      <c r="J14" s="9">
        <v>133</v>
      </c>
      <c r="K14" s="11">
        <v>0</v>
      </c>
      <c r="L14" s="13">
        <v>212</v>
      </c>
    </row>
    <row r="15" spans="2:12" x14ac:dyDescent="0.25">
      <c r="B15" s="64"/>
      <c r="C15" s="2" t="s">
        <v>56</v>
      </c>
      <c r="D15" s="9">
        <v>3429</v>
      </c>
      <c r="E15" s="10">
        <v>179</v>
      </c>
      <c r="F15" s="11">
        <v>60</v>
      </c>
      <c r="G15" s="11">
        <v>922</v>
      </c>
      <c r="H15" s="12">
        <v>1161</v>
      </c>
      <c r="I15" s="13">
        <f t="shared" si="0"/>
        <v>2268</v>
      </c>
      <c r="J15" s="9">
        <v>852</v>
      </c>
      <c r="K15" s="11">
        <v>1</v>
      </c>
      <c r="L15" s="13">
        <v>1510</v>
      </c>
    </row>
    <row r="16" spans="2:12" x14ac:dyDescent="0.25">
      <c r="B16" s="65"/>
      <c r="C16" s="19" t="s">
        <v>4</v>
      </c>
      <c r="D16" s="20">
        <v>64227</v>
      </c>
      <c r="E16" s="21">
        <v>5599</v>
      </c>
      <c r="F16" s="22">
        <v>3565</v>
      </c>
      <c r="G16" s="22">
        <v>14007</v>
      </c>
      <c r="H16" s="23">
        <v>23171</v>
      </c>
      <c r="I16" s="24">
        <f t="shared" si="0"/>
        <v>41056</v>
      </c>
      <c r="J16" s="20">
        <v>18738</v>
      </c>
      <c r="K16" s="22">
        <v>227</v>
      </c>
      <c r="L16" s="24">
        <v>28448</v>
      </c>
    </row>
    <row r="17" spans="2:12" x14ac:dyDescent="0.25">
      <c r="B17" s="63" t="s">
        <v>21</v>
      </c>
      <c r="C17" s="3" t="s">
        <v>8</v>
      </c>
      <c r="D17" s="4">
        <v>35802</v>
      </c>
      <c r="E17" s="5">
        <v>1724</v>
      </c>
      <c r="F17" s="6">
        <v>0</v>
      </c>
      <c r="G17" s="6">
        <v>4108</v>
      </c>
      <c r="H17" s="7">
        <v>5832</v>
      </c>
      <c r="I17" s="8">
        <f t="shared" si="0"/>
        <v>29970</v>
      </c>
      <c r="J17" s="4">
        <v>14072</v>
      </c>
      <c r="K17" s="6">
        <v>42</v>
      </c>
      <c r="L17" s="8">
        <v>19042</v>
      </c>
    </row>
    <row r="18" spans="2:12" x14ac:dyDescent="0.25">
      <c r="B18" s="64"/>
      <c r="C18" s="2" t="s">
        <v>9</v>
      </c>
      <c r="D18" s="9">
        <v>9937</v>
      </c>
      <c r="E18" s="10">
        <v>1169</v>
      </c>
      <c r="F18" s="11">
        <v>0</v>
      </c>
      <c r="G18" s="11">
        <v>1897</v>
      </c>
      <c r="H18" s="12">
        <v>3066</v>
      </c>
      <c r="I18" s="13">
        <f t="shared" si="0"/>
        <v>6871</v>
      </c>
      <c r="J18" s="9">
        <v>3588</v>
      </c>
      <c r="K18" s="11">
        <v>16</v>
      </c>
      <c r="L18" s="13">
        <v>4706</v>
      </c>
    </row>
    <row r="19" spans="2:12" x14ac:dyDescent="0.25">
      <c r="B19" s="64"/>
      <c r="C19" s="2" t="s">
        <v>10</v>
      </c>
      <c r="D19" s="9">
        <v>15944</v>
      </c>
      <c r="E19" s="10">
        <v>1485</v>
      </c>
      <c r="F19" s="11">
        <v>37</v>
      </c>
      <c r="G19" s="11">
        <v>2992</v>
      </c>
      <c r="H19" s="12">
        <v>4514</v>
      </c>
      <c r="I19" s="13">
        <f t="shared" si="0"/>
        <v>11430</v>
      </c>
      <c r="J19" s="9">
        <v>6528</v>
      </c>
      <c r="K19" s="11">
        <v>42</v>
      </c>
      <c r="L19" s="13">
        <v>7568</v>
      </c>
    </row>
    <row r="20" spans="2:12" x14ac:dyDescent="0.25">
      <c r="B20" s="64"/>
      <c r="C20" s="2" t="s">
        <v>11</v>
      </c>
      <c r="D20" s="9">
        <v>59908</v>
      </c>
      <c r="E20" s="10">
        <v>74</v>
      </c>
      <c r="F20" s="11">
        <v>0</v>
      </c>
      <c r="G20" s="11">
        <v>19</v>
      </c>
      <c r="H20" s="12">
        <v>93</v>
      </c>
      <c r="I20" s="13">
        <f t="shared" si="0"/>
        <v>59815</v>
      </c>
      <c r="J20" s="9">
        <v>20807</v>
      </c>
      <c r="K20" s="11">
        <v>193</v>
      </c>
      <c r="L20" s="13">
        <v>36515</v>
      </c>
    </row>
    <row r="21" spans="2:12" x14ac:dyDescent="0.25">
      <c r="B21" s="65"/>
      <c r="C21" s="19" t="s">
        <v>4</v>
      </c>
      <c r="D21" s="20">
        <v>121591</v>
      </c>
      <c r="E21" s="21">
        <v>4452</v>
      </c>
      <c r="F21" s="22">
        <v>37</v>
      </c>
      <c r="G21" s="22">
        <v>9016</v>
      </c>
      <c r="H21" s="23">
        <v>13505</v>
      </c>
      <c r="I21" s="24">
        <f t="shared" si="0"/>
        <v>108086</v>
      </c>
      <c r="J21" s="20">
        <v>44995</v>
      </c>
      <c r="K21" s="22">
        <v>293</v>
      </c>
      <c r="L21" s="24">
        <v>67831</v>
      </c>
    </row>
    <row r="22" spans="2:12" x14ac:dyDescent="0.25">
      <c r="B22" s="63" t="s">
        <v>22</v>
      </c>
      <c r="C22" s="3" t="s">
        <v>12</v>
      </c>
      <c r="D22" s="4">
        <v>20046</v>
      </c>
      <c r="E22" s="5">
        <v>1803</v>
      </c>
      <c r="F22" s="6">
        <v>35</v>
      </c>
      <c r="G22" s="6">
        <v>4692</v>
      </c>
      <c r="H22" s="7">
        <v>6530</v>
      </c>
      <c r="I22" s="8">
        <f t="shared" si="0"/>
        <v>13516</v>
      </c>
      <c r="J22" s="4">
        <v>8822</v>
      </c>
      <c r="K22" s="6">
        <v>19</v>
      </c>
      <c r="L22" s="8">
        <v>9177</v>
      </c>
    </row>
    <row r="23" spans="2:12" x14ac:dyDescent="0.25">
      <c r="B23" s="64"/>
      <c r="C23" s="2" t="s">
        <v>13</v>
      </c>
      <c r="D23" s="9">
        <v>1057</v>
      </c>
      <c r="E23" s="10">
        <v>0</v>
      </c>
      <c r="F23" s="11">
        <v>0</v>
      </c>
      <c r="G23" s="11">
        <v>3</v>
      </c>
      <c r="H23" s="12">
        <v>3</v>
      </c>
      <c r="I23" s="13">
        <f t="shared" si="0"/>
        <v>1054</v>
      </c>
      <c r="J23" s="9">
        <v>503</v>
      </c>
      <c r="K23" s="11">
        <v>11</v>
      </c>
      <c r="L23" s="13">
        <v>778</v>
      </c>
    </row>
    <row r="24" spans="2:12" x14ac:dyDescent="0.25">
      <c r="B24" s="64"/>
      <c r="C24" s="2" t="s">
        <v>14</v>
      </c>
      <c r="D24" s="9">
        <v>240964</v>
      </c>
      <c r="E24" s="10">
        <v>8066</v>
      </c>
      <c r="F24" s="11">
        <v>1586</v>
      </c>
      <c r="G24" s="11">
        <v>27318</v>
      </c>
      <c r="H24" s="12">
        <v>36970</v>
      </c>
      <c r="I24" s="13">
        <f t="shared" si="0"/>
        <v>203994</v>
      </c>
      <c r="J24" s="9">
        <v>76811</v>
      </c>
      <c r="K24" s="11">
        <v>419</v>
      </c>
      <c r="L24" s="13">
        <v>112186</v>
      </c>
    </row>
    <row r="25" spans="2:12" x14ac:dyDescent="0.25">
      <c r="B25" s="64"/>
      <c r="C25" s="2" t="s">
        <v>15</v>
      </c>
      <c r="D25" s="9">
        <v>73634</v>
      </c>
      <c r="E25" s="10">
        <v>9025</v>
      </c>
      <c r="F25" s="11">
        <v>1</v>
      </c>
      <c r="G25" s="11">
        <v>2997</v>
      </c>
      <c r="H25" s="12">
        <v>12023</v>
      </c>
      <c r="I25" s="13">
        <f t="shared" si="0"/>
        <v>61611</v>
      </c>
      <c r="J25" s="9">
        <v>35938</v>
      </c>
      <c r="K25" s="11">
        <v>86</v>
      </c>
      <c r="L25" s="13">
        <v>37431</v>
      </c>
    </row>
    <row r="26" spans="2:12" x14ac:dyDescent="0.25">
      <c r="B26" s="64"/>
      <c r="C26" s="2" t="s">
        <v>16</v>
      </c>
      <c r="D26" s="9">
        <v>10229</v>
      </c>
      <c r="E26" s="10">
        <v>979</v>
      </c>
      <c r="F26" s="11">
        <v>91</v>
      </c>
      <c r="G26" s="11">
        <v>2433</v>
      </c>
      <c r="H26" s="12">
        <v>3503</v>
      </c>
      <c r="I26" s="13">
        <f t="shared" si="0"/>
        <v>6726</v>
      </c>
      <c r="J26" s="9">
        <v>4888</v>
      </c>
      <c r="K26" s="11">
        <v>7</v>
      </c>
      <c r="L26" s="13">
        <v>4627</v>
      </c>
    </row>
    <row r="27" spans="2:12" x14ac:dyDescent="0.25">
      <c r="B27" s="64"/>
      <c r="C27" s="2" t="s">
        <v>17</v>
      </c>
      <c r="D27" s="9">
        <v>82599</v>
      </c>
      <c r="E27" s="10">
        <v>4489</v>
      </c>
      <c r="F27" s="11">
        <v>269</v>
      </c>
      <c r="G27" s="11">
        <v>7123</v>
      </c>
      <c r="H27" s="12">
        <v>11881</v>
      </c>
      <c r="I27" s="13">
        <f t="shared" si="0"/>
        <v>70718</v>
      </c>
      <c r="J27" s="9">
        <v>36428</v>
      </c>
      <c r="K27" s="11">
        <v>288</v>
      </c>
      <c r="L27" s="13">
        <v>42221</v>
      </c>
    </row>
    <row r="28" spans="2:12" x14ac:dyDescent="0.25">
      <c r="B28" s="65"/>
      <c r="C28" s="19" t="s">
        <v>4</v>
      </c>
      <c r="D28" s="20">
        <v>428529</v>
      </c>
      <c r="E28" s="21">
        <v>24362</v>
      </c>
      <c r="F28" s="22">
        <v>1982</v>
      </c>
      <c r="G28" s="22">
        <v>44566</v>
      </c>
      <c r="H28" s="23">
        <v>70910</v>
      </c>
      <c r="I28" s="24">
        <f t="shared" si="0"/>
        <v>357619</v>
      </c>
      <c r="J28" s="20">
        <v>163390</v>
      </c>
      <c r="K28" s="22">
        <v>830</v>
      </c>
      <c r="L28" s="24">
        <v>206420</v>
      </c>
    </row>
    <row r="29" spans="2:12" x14ac:dyDescent="0.25">
      <c r="B29" s="63" t="s">
        <v>23</v>
      </c>
      <c r="C29" s="3" t="s">
        <v>18</v>
      </c>
      <c r="D29" s="4">
        <v>210870</v>
      </c>
      <c r="E29" s="5">
        <v>13633</v>
      </c>
      <c r="F29" s="6">
        <v>8287</v>
      </c>
      <c r="G29" s="6">
        <v>30058</v>
      </c>
      <c r="H29" s="7">
        <v>51978</v>
      </c>
      <c r="I29" s="8">
        <f t="shared" si="0"/>
        <v>158892</v>
      </c>
      <c r="J29" s="4">
        <v>85920</v>
      </c>
      <c r="K29" s="6">
        <v>321</v>
      </c>
      <c r="L29" s="8">
        <v>97291</v>
      </c>
    </row>
    <row r="30" spans="2:12" x14ac:dyDescent="0.25">
      <c r="B30" s="64"/>
      <c r="C30" s="2" t="s">
        <v>19</v>
      </c>
      <c r="D30" s="9">
        <v>39914</v>
      </c>
      <c r="E30" s="10">
        <v>3048</v>
      </c>
      <c r="F30" s="11">
        <v>1364</v>
      </c>
      <c r="G30" s="11">
        <v>4407</v>
      </c>
      <c r="H30" s="12">
        <v>8819</v>
      </c>
      <c r="I30" s="13">
        <f t="shared" si="0"/>
        <v>31095</v>
      </c>
      <c r="J30" s="9">
        <v>15716</v>
      </c>
      <c r="K30" s="11">
        <v>59</v>
      </c>
      <c r="L30" s="13">
        <v>20510</v>
      </c>
    </row>
    <row r="31" spans="2:12" x14ac:dyDescent="0.25">
      <c r="B31" s="65"/>
      <c r="C31" s="19" t="s">
        <v>4</v>
      </c>
      <c r="D31" s="20">
        <v>250784</v>
      </c>
      <c r="E31" s="21">
        <v>16681</v>
      </c>
      <c r="F31" s="22">
        <v>9651</v>
      </c>
      <c r="G31" s="22">
        <v>34465</v>
      </c>
      <c r="H31" s="23">
        <v>60797</v>
      </c>
      <c r="I31" s="24">
        <f t="shared" si="0"/>
        <v>189987</v>
      </c>
      <c r="J31" s="20">
        <v>101636</v>
      </c>
      <c r="K31" s="22">
        <v>380</v>
      </c>
      <c r="L31" s="24">
        <v>117801</v>
      </c>
    </row>
    <row r="32" spans="2:12" x14ac:dyDescent="0.25">
      <c r="B32" s="66" t="s">
        <v>29</v>
      </c>
      <c r="C32" s="66"/>
      <c r="D32" s="14">
        <f>SUM(D31,D28,D21,D16,D10)</f>
        <v>991565</v>
      </c>
      <c r="E32" s="15">
        <f t="shared" ref="E32:K32" si="1">SUM(E31,E28,E21,E16,E10)</f>
        <v>52121</v>
      </c>
      <c r="F32" s="16">
        <f t="shared" si="1"/>
        <v>15480</v>
      </c>
      <c r="G32" s="16">
        <f t="shared" si="1"/>
        <v>104835</v>
      </c>
      <c r="H32" s="14">
        <f t="shared" si="1"/>
        <v>172436</v>
      </c>
      <c r="I32" s="17">
        <f t="shared" si="1"/>
        <v>819129</v>
      </c>
      <c r="J32" s="18">
        <v>365759</v>
      </c>
      <c r="K32" s="16">
        <f t="shared" si="1"/>
        <v>2624</v>
      </c>
      <c r="L32" s="17">
        <f>SUM(L31,L28,L21,L16,L10)</f>
        <v>497423</v>
      </c>
    </row>
    <row r="33" spans="7:7" x14ac:dyDescent="0.25">
      <c r="G33" s="1"/>
    </row>
  </sheetData>
  <mergeCells count="15">
    <mergeCell ref="B2:L2"/>
    <mergeCell ref="L4:L5"/>
    <mergeCell ref="B22:B28"/>
    <mergeCell ref="B29:B31"/>
    <mergeCell ref="B32:C32"/>
    <mergeCell ref="B6:B10"/>
    <mergeCell ref="B11:B16"/>
    <mergeCell ref="B17:B21"/>
    <mergeCell ref="D4:D5"/>
    <mergeCell ref="I4:I5"/>
    <mergeCell ref="K4:K5"/>
    <mergeCell ref="E4:H4"/>
    <mergeCell ref="B4:B5"/>
    <mergeCell ref="C4:C5"/>
    <mergeCell ref="J4:J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workbookViewId="0">
      <selection activeCell="A2" sqref="A2"/>
    </sheetView>
  </sheetViews>
  <sheetFormatPr defaultColWidth="8.85546875" defaultRowHeight="15" x14ac:dyDescent="0.25"/>
  <cols>
    <col min="1" max="1" width="8.85546875" style="39"/>
    <col min="2" max="2" width="13.5703125" style="39" customWidth="1"/>
    <col min="3" max="3" width="23.140625" style="39" customWidth="1"/>
    <col min="4" max="13" width="12.5703125" style="39" customWidth="1"/>
    <col min="14" max="16384" width="8.85546875" style="39"/>
  </cols>
  <sheetData>
    <row r="2" spans="2:15" x14ac:dyDescent="0.25">
      <c r="B2" s="76" t="s">
        <v>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x14ac:dyDescent="0.25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2:15" x14ac:dyDescent="0.25">
      <c r="B4" s="71" t="s">
        <v>49</v>
      </c>
      <c r="C4" s="71" t="s">
        <v>48</v>
      </c>
      <c r="D4" s="80" t="s">
        <v>30</v>
      </c>
      <c r="E4" s="79"/>
      <c r="F4" s="78" t="s">
        <v>31</v>
      </c>
      <c r="G4" s="79"/>
      <c r="H4" s="78" t="s">
        <v>32</v>
      </c>
      <c r="I4" s="79"/>
      <c r="J4" s="78" t="s">
        <v>33</v>
      </c>
      <c r="K4" s="79"/>
      <c r="L4" s="78" t="s">
        <v>34</v>
      </c>
      <c r="M4" s="79"/>
      <c r="N4" s="80" t="s">
        <v>4</v>
      </c>
      <c r="O4" s="80"/>
    </row>
    <row r="5" spans="2:15" x14ac:dyDescent="0.25">
      <c r="B5" s="72"/>
      <c r="C5" s="72"/>
      <c r="D5" s="43" t="s">
        <v>37</v>
      </c>
      <c r="E5" s="44" t="s">
        <v>38</v>
      </c>
      <c r="F5" s="45" t="s">
        <v>37</v>
      </c>
      <c r="G5" s="44" t="s">
        <v>38</v>
      </c>
      <c r="H5" s="45" t="s">
        <v>37</v>
      </c>
      <c r="I5" s="44" t="s">
        <v>38</v>
      </c>
      <c r="J5" s="45" t="s">
        <v>37</v>
      </c>
      <c r="K5" s="44" t="s">
        <v>38</v>
      </c>
      <c r="L5" s="45" t="s">
        <v>37</v>
      </c>
      <c r="M5" s="44" t="s">
        <v>38</v>
      </c>
      <c r="N5" s="43" t="s">
        <v>37</v>
      </c>
      <c r="O5" s="43" t="s">
        <v>38</v>
      </c>
    </row>
    <row r="6" spans="2:15" x14ac:dyDescent="0.25">
      <c r="B6" s="63" t="s">
        <v>20</v>
      </c>
      <c r="C6" s="3" t="s">
        <v>0</v>
      </c>
      <c r="D6" s="11">
        <v>12942</v>
      </c>
      <c r="E6" s="33">
        <f t="shared" ref="E6:E32" si="0">+D6/$N6*100</f>
        <v>26.239279849157594</v>
      </c>
      <c r="F6" s="10">
        <v>8588</v>
      </c>
      <c r="G6" s="33">
        <f t="shared" ref="G6:G32" si="1">+F6/$N6*100</f>
        <v>17.411755164933197</v>
      </c>
      <c r="H6" s="10">
        <v>11546</v>
      </c>
      <c r="I6" s="33">
        <f>+H6/$N6*100</f>
        <v>23.408957281592766</v>
      </c>
      <c r="J6" s="10">
        <v>11524</v>
      </c>
      <c r="K6" s="33">
        <f>+J6/$N6*100</f>
        <v>23.364353344281572</v>
      </c>
      <c r="L6" s="10">
        <v>4723</v>
      </c>
      <c r="M6" s="33">
        <f>+L6/$N6*100</f>
        <v>9.5756543600348731</v>
      </c>
      <c r="N6" s="11">
        <v>49323</v>
      </c>
      <c r="O6" s="27">
        <f>+N6/$N6*100</f>
        <v>100</v>
      </c>
    </row>
    <row r="7" spans="2:15" x14ac:dyDescent="0.25">
      <c r="B7" s="64"/>
      <c r="C7" s="2" t="s">
        <v>1</v>
      </c>
      <c r="D7" s="11">
        <v>99</v>
      </c>
      <c r="E7" s="33">
        <f t="shared" si="0"/>
        <v>18.893129770992367</v>
      </c>
      <c r="F7" s="10">
        <v>126</v>
      </c>
      <c r="G7" s="33">
        <f t="shared" si="1"/>
        <v>24.045801526717558</v>
      </c>
      <c r="H7" s="10">
        <v>126</v>
      </c>
      <c r="I7" s="33">
        <f t="shared" ref="I7" si="2">+H7/$N7*100</f>
        <v>24.045801526717558</v>
      </c>
      <c r="J7" s="10">
        <v>125</v>
      </c>
      <c r="K7" s="33">
        <f t="shared" ref="K7:M7" si="3">+J7/$N7*100</f>
        <v>23.854961832061068</v>
      </c>
      <c r="L7" s="10">
        <v>48</v>
      </c>
      <c r="M7" s="33">
        <f t="shared" si="3"/>
        <v>9.1603053435114496</v>
      </c>
      <c r="N7" s="11">
        <v>524</v>
      </c>
      <c r="O7" s="27">
        <f t="shared" ref="O7" si="4">+N7/$N7*100</f>
        <v>100</v>
      </c>
    </row>
    <row r="8" spans="2:15" x14ac:dyDescent="0.25">
      <c r="B8" s="64"/>
      <c r="C8" s="2" t="s">
        <v>2</v>
      </c>
      <c r="D8" s="11">
        <v>20144</v>
      </c>
      <c r="E8" s="33">
        <f t="shared" si="0"/>
        <v>32.544388257912338</v>
      </c>
      <c r="F8" s="10">
        <v>10305</v>
      </c>
      <c r="G8" s="33">
        <f t="shared" si="1"/>
        <v>16.64862594309902</v>
      </c>
      <c r="H8" s="10">
        <v>13858</v>
      </c>
      <c r="I8" s="33">
        <f t="shared" ref="I8" si="5">+H8/$N8*100</f>
        <v>22.388807211981195</v>
      </c>
      <c r="J8" s="10">
        <v>12791</v>
      </c>
      <c r="K8" s="33">
        <f t="shared" ref="K8:M8" si="6">+J8/$N8*100</f>
        <v>20.664975685412866</v>
      </c>
      <c r="L8" s="10">
        <v>4799</v>
      </c>
      <c r="M8" s="33">
        <f t="shared" si="6"/>
        <v>7.7532029015945847</v>
      </c>
      <c r="N8" s="11">
        <v>61897</v>
      </c>
      <c r="O8" s="27">
        <f t="shared" ref="O8" si="7">+N8/$N8*100</f>
        <v>100</v>
      </c>
    </row>
    <row r="9" spans="2:15" x14ac:dyDescent="0.25">
      <c r="B9" s="64"/>
      <c r="C9" s="2" t="s">
        <v>3</v>
      </c>
      <c r="D9" s="11">
        <v>3301</v>
      </c>
      <c r="E9" s="33">
        <f t="shared" si="0"/>
        <v>31.033186048697942</v>
      </c>
      <c r="F9" s="10">
        <v>1717</v>
      </c>
      <c r="G9" s="33">
        <f t="shared" si="1"/>
        <v>16.141769295854093</v>
      </c>
      <c r="H9" s="10">
        <v>2204</v>
      </c>
      <c r="I9" s="33">
        <f t="shared" ref="I9" si="8">+H9/$N9*100</f>
        <v>20.720127855598385</v>
      </c>
      <c r="J9" s="10">
        <v>2425</v>
      </c>
      <c r="K9" s="33">
        <f t="shared" ref="K9:M9" si="9">+J9/$N9*100</f>
        <v>22.797781329322177</v>
      </c>
      <c r="L9" s="10">
        <v>990</v>
      </c>
      <c r="M9" s="33">
        <f t="shared" si="9"/>
        <v>9.3071354705274043</v>
      </c>
      <c r="N9" s="11">
        <v>10637</v>
      </c>
      <c r="O9" s="27">
        <f t="shared" ref="O9" si="10">+N9/$N9*100</f>
        <v>100</v>
      </c>
    </row>
    <row r="10" spans="2:15" x14ac:dyDescent="0.25">
      <c r="B10" s="65"/>
      <c r="C10" s="19" t="s">
        <v>4</v>
      </c>
      <c r="D10" s="22">
        <v>36486</v>
      </c>
      <c r="E10" s="34">
        <f t="shared" si="0"/>
        <v>29.813451434454695</v>
      </c>
      <c r="F10" s="21">
        <v>20736</v>
      </c>
      <c r="G10" s="34">
        <f t="shared" si="1"/>
        <v>16.943806636651114</v>
      </c>
      <c r="H10" s="21">
        <v>27734</v>
      </c>
      <c r="I10" s="34">
        <f t="shared" ref="I10" si="11">+H10/$N10*100</f>
        <v>22.662014528399016</v>
      </c>
      <c r="J10" s="21">
        <v>26865</v>
      </c>
      <c r="K10" s="34">
        <f t="shared" ref="K10:M10" si="12">+J10/$N10*100</f>
        <v>21.951936983682106</v>
      </c>
      <c r="L10" s="21">
        <v>10560</v>
      </c>
      <c r="M10" s="34">
        <f t="shared" si="12"/>
        <v>8.628790416813068</v>
      </c>
      <c r="N10" s="22">
        <v>122381</v>
      </c>
      <c r="O10" s="28">
        <f t="shared" ref="O10" si="13">+N10/$N10*100</f>
        <v>100</v>
      </c>
    </row>
    <row r="11" spans="2:15" x14ac:dyDescent="0.25">
      <c r="B11" s="63" t="s">
        <v>68</v>
      </c>
      <c r="C11" s="3" t="s">
        <v>5</v>
      </c>
      <c r="D11" s="6">
        <v>4063</v>
      </c>
      <c r="E11" s="35">
        <f t="shared" si="0"/>
        <v>25.298879202988793</v>
      </c>
      <c r="F11" s="5">
        <v>2811</v>
      </c>
      <c r="G11" s="35">
        <f t="shared" si="1"/>
        <v>17.503113325031133</v>
      </c>
      <c r="H11" s="5">
        <v>3995</v>
      </c>
      <c r="I11" s="35">
        <f t="shared" ref="I11" si="14">+H11/$N11*100</f>
        <v>24.875466998754668</v>
      </c>
      <c r="J11" s="5">
        <v>3706</v>
      </c>
      <c r="K11" s="35">
        <f t="shared" ref="K11:M11" si="15">+J11/$N11*100</f>
        <v>23.075965130759652</v>
      </c>
      <c r="L11" s="5">
        <v>1485</v>
      </c>
      <c r="M11" s="35">
        <f t="shared" si="15"/>
        <v>9.2465753424657535</v>
      </c>
      <c r="N11" s="6">
        <v>16060</v>
      </c>
      <c r="O11" s="26">
        <f t="shared" ref="O11" si="16">+N11/$N11*100</f>
        <v>100</v>
      </c>
    </row>
    <row r="12" spans="2:15" x14ac:dyDescent="0.25">
      <c r="B12" s="64"/>
      <c r="C12" s="2" t="s">
        <v>6</v>
      </c>
      <c r="D12" s="11">
        <v>1279</v>
      </c>
      <c r="E12" s="33">
        <f t="shared" si="0"/>
        <v>28.171806167400881</v>
      </c>
      <c r="F12" s="10">
        <v>742</v>
      </c>
      <c r="G12" s="33">
        <f t="shared" si="1"/>
        <v>16.343612334801762</v>
      </c>
      <c r="H12" s="10">
        <v>1057</v>
      </c>
      <c r="I12" s="33">
        <f t="shared" ref="I12" si="17">+H12/$N12*100</f>
        <v>23.281938325991188</v>
      </c>
      <c r="J12" s="10">
        <v>1060</v>
      </c>
      <c r="K12" s="33">
        <f t="shared" ref="K12:M12" si="18">+J12/$N12*100</f>
        <v>23.348017621145374</v>
      </c>
      <c r="L12" s="10">
        <v>402</v>
      </c>
      <c r="M12" s="33">
        <f t="shared" si="18"/>
        <v>8.854625550660792</v>
      </c>
      <c r="N12" s="11">
        <v>4540</v>
      </c>
      <c r="O12" s="27">
        <f t="shared" ref="O12" si="19">+N12/$N12*100</f>
        <v>100</v>
      </c>
    </row>
    <row r="13" spans="2:15" x14ac:dyDescent="0.25">
      <c r="B13" s="64"/>
      <c r="C13" s="2" t="s">
        <v>7</v>
      </c>
      <c r="D13" s="11">
        <v>5207</v>
      </c>
      <c r="E13" s="33">
        <f t="shared" si="0"/>
        <v>29.15290297295784</v>
      </c>
      <c r="F13" s="10">
        <v>3329</v>
      </c>
      <c r="G13" s="33">
        <f t="shared" si="1"/>
        <v>18.638374111191983</v>
      </c>
      <c r="H13" s="10">
        <v>4331</v>
      </c>
      <c r="I13" s="33">
        <f t="shared" ref="I13" si="20">+H13/$N13*100</f>
        <v>24.248362353731594</v>
      </c>
      <c r="J13" s="10">
        <v>3692</v>
      </c>
      <c r="K13" s="33">
        <f t="shared" ref="K13:M13" si="21">+J13/$N13*100</f>
        <v>20.670735121213816</v>
      </c>
      <c r="L13" s="10">
        <v>1302</v>
      </c>
      <c r="M13" s="33">
        <f t="shared" si="21"/>
        <v>7.2896254409047652</v>
      </c>
      <c r="N13" s="11">
        <v>17861</v>
      </c>
      <c r="O13" s="27">
        <f t="shared" ref="O13" si="22">+N13/$N13*100</f>
        <v>100</v>
      </c>
    </row>
    <row r="14" spans="2:15" x14ac:dyDescent="0.25">
      <c r="B14" s="64"/>
      <c r="C14" s="2" t="s">
        <v>55</v>
      </c>
      <c r="D14" s="11">
        <v>104</v>
      </c>
      <c r="E14" s="33">
        <f t="shared" si="0"/>
        <v>31.804281345565748</v>
      </c>
      <c r="F14" s="10">
        <v>45</v>
      </c>
      <c r="G14" s="33">
        <f t="shared" si="1"/>
        <v>13.761467889908257</v>
      </c>
      <c r="H14" s="10">
        <v>74</v>
      </c>
      <c r="I14" s="33">
        <f t="shared" ref="I14" si="23">+H14/$N14*100</f>
        <v>22.629969418960243</v>
      </c>
      <c r="J14" s="10">
        <v>79</v>
      </c>
      <c r="K14" s="33">
        <f t="shared" ref="K14:M14" si="24">+J14/$N14*100</f>
        <v>24.159021406727827</v>
      </c>
      <c r="L14" s="10">
        <v>25</v>
      </c>
      <c r="M14" s="33">
        <f t="shared" si="24"/>
        <v>7.6452599388379197</v>
      </c>
      <c r="N14" s="11">
        <v>327</v>
      </c>
      <c r="O14" s="27">
        <f t="shared" ref="O14" si="25">+N14/$N14*100</f>
        <v>100</v>
      </c>
    </row>
    <row r="15" spans="2:15" x14ac:dyDescent="0.25">
      <c r="B15" s="64"/>
      <c r="C15" s="2" t="s">
        <v>56</v>
      </c>
      <c r="D15" s="11">
        <v>594</v>
      </c>
      <c r="E15" s="33">
        <f t="shared" si="0"/>
        <v>26.190476190476193</v>
      </c>
      <c r="F15" s="10">
        <v>480</v>
      </c>
      <c r="G15" s="33">
        <f t="shared" si="1"/>
        <v>21.164021164021165</v>
      </c>
      <c r="H15" s="10">
        <v>531</v>
      </c>
      <c r="I15" s="33">
        <f t="shared" ref="I15" si="26">+H15/$N15*100</f>
        <v>23.412698412698411</v>
      </c>
      <c r="J15" s="10">
        <v>487</v>
      </c>
      <c r="K15" s="33">
        <f t="shared" ref="K15:M15" si="27">+J15/$N15*100</f>
        <v>21.472663139329807</v>
      </c>
      <c r="L15" s="10">
        <v>176</v>
      </c>
      <c r="M15" s="33">
        <f t="shared" si="27"/>
        <v>7.7601410934744264</v>
      </c>
      <c r="N15" s="11">
        <v>2268</v>
      </c>
      <c r="O15" s="27">
        <f t="shared" ref="O15" si="28">+N15/$N15*100</f>
        <v>100</v>
      </c>
    </row>
    <row r="16" spans="2:15" x14ac:dyDescent="0.25">
      <c r="B16" s="65"/>
      <c r="C16" s="19" t="s">
        <v>4</v>
      </c>
      <c r="D16" s="22">
        <v>11247</v>
      </c>
      <c r="E16" s="34">
        <f t="shared" si="0"/>
        <v>27.394290724863602</v>
      </c>
      <c r="F16" s="21">
        <v>7407</v>
      </c>
      <c r="G16" s="34">
        <f t="shared" si="1"/>
        <v>18.041212003117693</v>
      </c>
      <c r="H16" s="21">
        <v>9988</v>
      </c>
      <c r="I16" s="34">
        <f t="shared" ref="I16" si="29">+H16/$N16*100</f>
        <v>24.327747466874513</v>
      </c>
      <c r="J16" s="21">
        <v>9024</v>
      </c>
      <c r="K16" s="34">
        <f t="shared" ref="K16:M16" si="30">+J16/$N16*100</f>
        <v>21.979734996102884</v>
      </c>
      <c r="L16" s="21">
        <v>3390</v>
      </c>
      <c r="M16" s="34">
        <f t="shared" si="30"/>
        <v>8.2570148090413085</v>
      </c>
      <c r="N16" s="22">
        <v>41056</v>
      </c>
      <c r="O16" s="28">
        <f t="shared" ref="O16" si="31">+N16/$N16*100</f>
        <v>100</v>
      </c>
    </row>
    <row r="17" spans="2:15" x14ac:dyDescent="0.25">
      <c r="B17" s="63" t="s">
        <v>21</v>
      </c>
      <c r="C17" s="3" t="s">
        <v>8</v>
      </c>
      <c r="D17" s="6">
        <v>7075</v>
      </c>
      <c r="E17" s="35">
        <f t="shared" si="0"/>
        <v>23.606940273606941</v>
      </c>
      <c r="F17" s="5">
        <v>5070</v>
      </c>
      <c r="G17" s="35">
        <f t="shared" si="1"/>
        <v>16.916916916916914</v>
      </c>
      <c r="H17" s="5">
        <v>7332</v>
      </c>
      <c r="I17" s="35">
        <f t="shared" ref="I17" si="32">+H17/$N17*100</f>
        <v>24.464464464464463</v>
      </c>
      <c r="J17" s="5">
        <v>7250</v>
      </c>
      <c r="K17" s="35">
        <f t="shared" ref="K17:M17" si="33">+J17/$N17*100</f>
        <v>24.190857524190857</v>
      </c>
      <c r="L17" s="5">
        <v>3243</v>
      </c>
      <c r="M17" s="35">
        <f t="shared" si="33"/>
        <v>10.820820820820822</v>
      </c>
      <c r="N17" s="6">
        <v>29970</v>
      </c>
      <c r="O17" s="26">
        <f t="shared" ref="O17" si="34">+N17/$N17*100</f>
        <v>100</v>
      </c>
    </row>
    <row r="18" spans="2:15" x14ac:dyDescent="0.25">
      <c r="B18" s="64"/>
      <c r="C18" s="2" t="s">
        <v>9</v>
      </c>
      <c r="D18" s="11">
        <v>1781</v>
      </c>
      <c r="E18" s="33">
        <f t="shared" si="0"/>
        <v>25.920535584339984</v>
      </c>
      <c r="F18" s="10">
        <v>1212</v>
      </c>
      <c r="G18" s="33">
        <f t="shared" si="1"/>
        <v>17.639353805850678</v>
      </c>
      <c r="H18" s="10">
        <v>1759</v>
      </c>
      <c r="I18" s="33">
        <f t="shared" ref="I18" si="35">+H18/$N18*100</f>
        <v>25.600349294134766</v>
      </c>
      <c r="J18" s="10">
        <v>1576</v>
      </c>
      <c r="K18" s="33">
        <f t="shared" ref="K18:M18" si="36">+J18/$N18*100</f>
        <v>22.936981516518699</v>
      </c>
      <c r="L18" s="10">
        <v>543</v>
      </c>
      <c r="M18" s="33">
        <f t="shared" si="36"/>
        <v>7.9027797991558719</v>
      </c>
      <c r="N18" s="11">
        <v>6871</v>
      </c>
      <c r="O18" s="27">
        <f t="shared" ref="O18" si="37">+N18/$N18*100</f>
        <v>100</v>
      </c>
    </row>
    <row r="19" spans="2:15" x14ac:dyDescent="0.25">
      <c r="B19" s="64"/>
      <c r="C19" s="2" t="s">
        <v>10</v>
      </c>
      <c r="D19" s="11">
        <v>2618</v>
      </c>
      <c r="E19" s="33">
        <f t="shared" si="0"/>
        <v>22.904636920384952</v>
      </c>
      <c r="F19" s="10">
        <v>2018</v>
      </c>
      <c r="G19" s="33">
        <f t="shared" si="1"/>
        <v>17.655293088363955</v>
      </c>
      <c r="H19" s="10">
        <v>2997</v>
      </c>
      <c r="I19" s="33">
        <f t="shared" ref="I19" si="38">+H19/$N19*100</f>
        <v>26.220472440944881</v>
      </c>
      <c r="J19" s="10">
        <v>2762</v>
      </c>
      <c r="K19" s="33">
        <f t="shared" ref="K19:M19" si="39">+J19/$N19*100</f>
        <v>24.164479440069993</v>
      </c>
      <c r="L19" s="10">
        <v>1035</v>
      </c>
      <c r="M19" s="33">
        <f t="shared" si="39"/>
        <v>9.0551181102362204</v>
      </c>
      <c r="N19" s="11">
        <v>11430</v>
      </c>
      <c r="O19" s="27">
        <f t="shared" ref="O19" si="40">+N19/$N19*100</f>
        <v>100</v>
      </c>
    </row>
    <row r="20" spans="2:15" x14ac:dyDescent="0.25">
      <c r="B20" s="64"/>
      <c r="C20" s="2" t="s">
        <v>11</v>
      </c>
      <c r="D20" s="11">
        <v>22149</v>
      </c>
      <c r="E20" s="33">
        <f t="shared" si="0"/>
        <v>37.029173284293236</v>
      </c>
      <c r="F20" s="10">
        <v>10401</v>
      </c>
      <c r="G20" s="33">
        <f t="shared" si="1"/>
        <v>17.388614895929113</v>
      </c>
      <c r="H20" s="10">
        <v>12394</v>
      </c>
      <c r="I20" s="33">
        <f t="shared" ref="I20" si="41">+H20/$N20*100</f>
        <v>20.720555044721223</v>
      </c>
      <c r="J20" s="10">
        <v>10879</v>
      </c>
      <c r="K20" s="33">
        <f t="shared" ref="K20:M20" si="42">+J20/$N20*100</f>
        <v>18.187745548775393</v>
      </c>
      <c r="L20" s="10">
        <v>3992</v>
      </c>
      <c r="M20" s="33">
        <f t="shared" si="42"/>
        <v>6.6739112262810334</v>
      </c>
      <c r="N20" s="11">
        <v>59815</v>
      </c>
      <c r="O20" s="27">
        <f t="shared" ref="O20" si="43">+N20/$N20*100</f>
        <v>100</v>
      </c>
    </row>
    <row r="21" spans="2:15" x14ac:dyDescent="0.25">
      <c r="B21" s="65"/>
      <c r="C21" s="19" t="s">
        <v>4</v>
      </c>
      <c r="D21" s="22">
        <v>33623</v>
      </c>
      <c r="E21" s="34">
        <f t="shared" si="0"/>
        <v>31.107636511666637</v>
      </c>
      <c r="F21" s="21">
        <v>18701</v>
      </c>
      <c r="G21" s="34">
        <f t="shared" si="1"/>
        <v>17.301963251484928</v>
      </c>
      <c r="H21" s="21">
        <v>24482</v>
      </c>
      <c r="I21" s="34">
        <f t="shared" ref="I21" si="44">+H21/$N21*100</f>
        <v>22.650482023573819</v>
      </c>
      <c r="J21" s="21">
        <v>22467</v>
      </c>
      <c r="K21" s="34">
        <f t="shared" ref="K21:M21" si="45">+J21/$N21*100</f>
        <v>20.786225783172661</v>
      </c>
      <c r="L21" s="21">
        <v>8813</v>
      </c>
      <c r="M21" s="34">
        <f t="shared" si="45"/>
        <v>8.1536924301019553</v>
      </c>
      <c r="N21" s="22">
        <v>108086</v>
      </c>
      <c r="O21" s="28">
        <f t="shared" ref="O21" si="46">+N21/$N21*100</f>
        <v>100</v>
      </c>
    </row>
    <row r="22" spans="2:15" x14ac:dyDescent="0.25">
      <c r="B22" s="63" t="s">
        <v>22</v>
      </c>
      <c r="C22" s="3" t="s">
        <v>12</v>
      </c>
      <c r="D22" s="6">
        <v>3776</v>
      </c>
      <c r="E22" s="35">
        <f t="shared" si="0"/>
        <v>27.937259544243858</v>
      </c>
      <c r="F22" s="5">
        <v>2470</v>
      </c>
      <c r="G22" s="35">
        <f t="shared" si="1"/>
        <v>18.274637466706125</v>
      </c>
      <c r="H22" s="5">
        <v>3113</v>
      </c>
      <c r="I22" s="35">
        <f t="shared" ref="I22" si="47">+H22/$N22*100</f>
        <v>23.03196211897011</v>
      </c>
      <c r="J22" s="5">
        <v>3029</v>
      </c>
      <c r="K22" s="35">
        <f t="shared" ref="K22:M22" si="48">+J22/$N22*100</f>
        <v>22.410476472329091</v>
      </c>
      <c r="L22" s="5">
        <v>1128</v>
      </c>
      <c r="M22" s="35">
        <f t="shared" si="48"/>
        <v>8.3456643977508147</v>
      </c>
      <c r="N22" s="6">
        <v>13516</v>
      </c>
      <c r="O22" s="26">
        <f t="shared" ref="O22" si="49">+N22/$N22*100</f>
        <v>100</v>
      </c>
    </row>
    <row r="23" spans="2:15" x14ac:dyDescent="0.25">
      <c r="B23" s="64"/>
      <c r="C23" s="2" t="s">
        <v>13</v>
      </c>
      <c r="D23" s="11">
        <v>340</v>
      </c>
      <c r="E23" s="33">
        <f t="shared" si="0"/>
        <v>32.258064516129032</v>
      </c>
      <c r="F23" s="10">
        <v>184</v>
      </c>
      <c r="G23" s="33">
        <f t="shared" si="1"/>
        <v>17.4573055028463</v>
      </c>
      <c r="H23" s="10">
        <v>237</v>
      </c>
      <c r="I23" s="33">
        <f t="shared" ref="I23" si="50">+H23/$N23*100</f>
        <v>22.485768500948765</v>
      </c>
      <c r="J23" s="10">
        <v>209</v>
      </c>
      <c r="K23" s="33">
        <f t="shared" ref="K23:M23" si="51">+J23/$N23*100</f>
        <v>19.829222011385202</v>
      </c>
      <c r="L23" s="10">
        <v>84</v>
      </c>
      <c r="M23" s="33">
        <f t="shared" si="51"/>
        <v>7.9696394686907022</v>
      </c>
      <c r="N23" s="11">
        <v>1054</v>
      </c>
      <c r="O23" s="27">
        <f t="shared" ref="O23" si="52">+N23/$N23*100</f>
        <v>100</v>
      </c>
    </row>
    <row r="24" spans="2:15" x14ac:dyDescent="0.25">
      <c r="B24" s="64"/>
      <c r="C24" s="2" t="s">
        <v>14</v>
      </c>
      <c r="D24" s="11">
        <v>75534</v>
      </c>
      <c r="E24" s="33">
        <f t="shared" si="0"/>
        <v>37.027559634106886</v>
      </c>
      <c r="F24" s="10">
        <v>34972</v>
      </c>
      <c r="G24" s="33">
        <f t="shared" si="1"/>
        <v>17.143641479651361</v>
      </c>
      <c r="H24" s="10">
        <v>41186</v>
      </c>
      <c r="I24" s="33">
        <f t="shared" ref="I24" si="53">+H24/$N24*100</f>
        <v>20.189809504201104</v>
      </c>
      <c r="J24" s="10">
        <v>38473</v>
      </c>
      <c r="K24" s="33">
        <f t="shared" ref="K24:M24" si="54">+J24/$N24*100</f>
        <v>18.859868427502768</v>
      </c>
      <c r="L24" s="10">
        <v>13829</v>
      </c>
      <c r="M24" s="33">
        <f t="shared" si="54"/>
        <v>6.7791209545378788</v>
      </c>
      <c r="N24" s="11">
        <v>203994</v>
      </c>
      <c r="O24" s="27">
        <f t="shared" ref="O24" si="55">+N24/$N24*100</f>
        <v>100</v>
      </c>
    </row>
    <row r="25" spans="2:15" x14ac:dyDescent="0.25">
      <c r="B25" s="64"/>
      <c r="C25" s="2" t="s">
        <v>15</v>
      </c>
      <c r="D25" s="11">
        <v>27975</v>
      </c>
      <c r="E25" s="33">
        <f t="shared" si="0"/>
        <v>45.405852850951938</v>
      </c>
      <c r="F25" s="10">
        <v>10144</v>
      </c>
      <c r="G25" s="33">
        <f t="shared" si="1"/>
        <v>16.464592361753581</v>
      </c>
      <c r="H25" s="10">
        <v>11104</v>
      </c>
      <c r="I25" s="33">
        <f t="shared" ref="I25" si="56">+H25/$N25*100</f>
        <v>18.022755676746037</v>
      </c>
      <c r="J25" s="10">
        <v>9652</v>
      </c>
      <c r="K25" s="33">
        <f t="shared" ref="K25:M25" si="57">+J25/$N25*100</f>
        <v>15.666033662819951</v>
      </c>
      <c r="L25" s="10">
        <v>2736</v>
      </c>
      <c r="M25" s="33">
        <f t="shared" si="57"/>
        <v>4.4407654477284906</v>
      </c>
      <c r="N25" s="11">
        <v>61611</v>
      </c>
      <c r="O25" s="27">
        <f t="shared" ref="O25" si="58">+N25/$N25*100</f>
        <v>100</v>
      </c>
    </row>
    <row r="26" spans="2:15" x14ac:dyDescent="0.25">
      <c r="B26" s="64"/>
      <c r="C26" s="2" t="s">
        <v>16</v>
      </c>
      <c r="D26" s="11">
        <v>1816</v>
      </c>
      <c r="E26" s="33">
        <f t="shared" si="0"/>
        <v>26.999702646446629</v>
      </c>
      <c r="F26" s="10">
        <v>1298</v>
      </c>
      <c r="G26" s="33">
        <f t="shared" si="1"/>
        <v>19.298245614035086</v>
      </c>
      <c r="H26" s="10">
        <v>1528</v>
      </c>
      <c r="I26" s="33">
        <f t="shared" ref="I26" si="59">+H26/$N26*100</f>
        <v>22.71781147784716</v>
      </c>
      <c r="J26" s="10">
        <v>1535</v>
      </c>
      <c r="K26" s="33">
        <f t="shared" ref="K26:M26" si="60">+J26/$N26*100</f>
        <v>22.821885221528397</v>
      </c>
      <c r="L26" s="10">
        <v>549</v>
      </c>
      <c r="M26" s="33">
        <f t="shared" si="60"/>
        <v>8.1623550401427298</v>
      </c>
      <c r="N26" s="11">
        <v>6726</v>
      </c>
      <c r="O26" s="27">
        <f t="shared" ref="O26" si="61">+N26/$N26*100</f>
        <v>100</v>
      </c>
    </row>
    <row r="27" spans="2:15" x14ac:dyDescent="0.25">
      <c r="B27" s="64"/>
      <c r="C27" s="2" t="s">
        <v>17</v>
      </c>
      <c r="D27" s="11">
        <v>20106</v>
      </c>
      <c r="E27" s="33">
        <f t="shared" si="0"/>
        <v>28.431233914986283</v>
      </c>
      <c r="F27" s="10">
        <v>13946</v>
      </c>
      <c r="G27" s="33">
        <f t="shared" si="1"/>
        <v>19.720580333154221</v>
      </c>
      <c r="H27" s="10">
        <v>16399</v>
      </c>
      <c r="I27" s="33">
        <f t="shared" ref="I27" si="62">+H27/$N27*100</f>
        <v>23.189287027348058</v>
      </c>
      <c r="J27" s="10">
        <v>15211</v>
      </c>
      <c r="K27" s="33">
        <f t="shared" ref="K27:M27" si="63">+J27/$N27*100</f>
        <v>21.509375265137589</v>
      </c>
      <c r="L27" s="10">
        <v>5056</v>
      </c>
      <c r="M27" s="33">
        <f t="shared" si="63"/>
        <v>7.1495234593738504</v>
      </c>
      <c r="N27" s="11">
        <v>70718</v>
      </c>
      <c r="O27" s="27">
        <f t="shared" ref="O27" si="64">+N27/$N27*100</f>
        <v>100</v>
      </c>
    </row>
    <row r="28" spans="2:15" x14ac:dyDescent="0.25">
      <c r="B28" s="65"/>
      <c r="C28" s="19" t="s">
        <v>4</v>
      </c>
      <c r="D28" s="22">
        <v>129547</v>
      </c>
      <c r="E28" s="34">
        <f t="shared" si="0"/>
        <v>36.22486500996871</v>
      </c>
      <c r="F28" s="21">
        <v>63014</v>
      </c>
      <c r="G28" s="34">
        <f t="shared" si="1"/>
        <v>17.620428444797394</v>
      </c>
      <c r="H28" s="21">
        <v>73567</v>
      </c>
      <c r="I28" s="34">
        <f t="shared" ref="I28" si="65">+H28/$N28*100</f>
        <v>20.571334297115087</v>
      </c>
      <c r="J28" s="21">
        <v>68109</v>
      </c>
      <c r="K28" s="34">
        <f t="shared" ref="K28:M28" si="66">+J28/$N28*100</f>
        <v>19.045129033971907</v>
      </c>
      <c r="L28" s="21">
        <v>23382</v>
      </c>
      <c r="M28" s="34">
        <f t="shared" si="66"/>
        <v>6.5382432141468989</v>
      </c>
      <c r="N28" s="22">
        <v>357619</v>
      </c>
      <c r="O28" s="28">
        <f t="shared" ref="O28" si="67">+N28/$N28*100</f>
        <v>100</v>
      </c>
    </row>
    <row r="29" spans="2:15" x14ac:dyDescent="0.25">
      <c r="B29" s="63" t="s">
        <v>23</v>
      </c>
      <c r="C29" s="3" t="s">
        <v>18</v>
      </c>
      <c r="D29" s="6">
        <v>54561</v>
      </c>
      <c r="E29" s="35">
        <f t="shared" si="0"/>
        <v>34.338418548448004</v>
      </c>
      <c r="F29" s="5">
        <v>32117</v>
      </c>
      <c r="G29" s="35">
        <f t="shared" si="1"/>
        <v>20.213100722503334</v>
      </c>
      <c r="H29" s="5">
        <v>33785</v>
      </c>
      <c r="I29" s="35">
        <f t="shared" ref="I29" si="68">+H29/$N29*100</f>
        <v>21.262870377363242</v>
      </c>
      <c r="J29" s="5">
        <v>28740</v>
      </c>
      <c r="K29" s="35">
        <f t="shared" ref="K29:M29" si="69">+J29/$N29*100</f>
        <v>18.087757722226421</v>
      </c>
      <c r="L29" s="5">
        <v>9689</v>
      </c>
      <c r="M29" s="35">
        <f t="shared" si="69"/>
        <v>6.0978526294590036</v>
      </c>
      <c r="N29" s="6">
        <v>158892</v>
      </c>
      <c r="O29" s="26">
        <f t="shared" ref="O29" si="70">+N29/$N29*100</f>
        <v>100</v>
      </c>
    </row>
    <row r="30" spans="2:15" x14ac:dyDescent="0.25">
      <c r="B30" s="64"/>
      <c r="C30" s="2" t="s">
        <v>19</v>
      </c>
      <c r="D30" s="11">
        <v>8460</v>
      </c>
      <c r="E30" s="33">
        <f t="shared" si="0"/>
        <v>27.206946454413895</v>
      </c>
      <c r="F30" s="10">
        <v>5351</v>
      </c>
      <c r="G30" s="33">
        <f t="shared" si="1"/>
        <v>17.208554429972665</v>
      </c>
      <c r="H30" s="10">
        <v>7111</v>
      </c>
      <c r="I30" s="33">
        <f t="shared" ref="I30" si="71">+H30/$N30*100</f>
        <v>22.868628396848369</v>
      </c>
      <c r="J30" s="10">
        <v>7557</v>
      </c>
      <c r="K30" s="33">
        <f t="shared" ref="K30:M30" si="72">+J30/$N30*100</f>
        <v>24.302942595272555</v>
      </c>
      <c r="L30" s="10">
        <v>2616</v>
      </c>
      <c r="M30" s="33">
        <f t="shared" si="72"/>
        <v>8.4129281234925237</v>
      </c>
      <c r="N30" s="11">
        <v>31095</v>
      </c>
      <c r="O30" s="27">
        <f t="shared" ref="O30" si="73">+N30/$N30*100</f>
        <v>100</v>
      </c>
    </row>
    <row r="31" spans="2:15" x14ac:dyDescent="0.25">
      <c r="B31" s="65"/>
      <c r="C31" s="19" t="s">
        <v>4</v>
      </c>
      <c r="D31" s="22">
        <v>63021</v>
      </c>
      <c r="E31" s="34">
        <f t="shared" si="0"/>
        <v>33.171216978003756</v>
      </c>
      <c r="F31" s="21">
        <v>37468</v>
      </c>
      <c r="G31" s="34">
        <f t="shared" si="1"/>
        <v>19.721349355482218</v>
      </c>
      <c r="H31" s="21">
        <v>40896</v>
      </c>
      <c r="I31" s="34">
        <f t="shared" ref="I31" si="74">+H31/$N31*100</f>
        <v>21.525683336228269</v>
      </c>
      <c r="J31" s="21">
        <v>36297</v>
      </c>
      <c r="K31" s="34">
        <f t="shared" ref="K31:M31" si="75">+J31/$N31*100</f>
        <v>19.104991394148023</v>
      </c>
      <c r="L31" s="21">
        <v>12305</v>
      </c>
      <c r="M31" s="34">
        <f t="shared" si="75"/>
        <v>6.4767589361377356</v>
      </c>
      <c r="N31" s="22">
        <v>189987</v>
      </c>
      <c r="O31" s="28">
        <f t="shared" ref="O31" si="76">+N31/$N31*100</f>
        <v>100</v>
      </c>
    </row>
    <row r="32" spans="2:15" x14ac:dyDescent="0.25">
      <c r="B32" s="66" t="s">
        <v>29</v>
      </c>
      <c r="C32" s="66"/>
      <c r="D32" s="16">
        <f>SUM(D31,D28,D21,D16,D10)</f>
        <v>273924</v>
      </c>
      <c r="E32" s="36">
        <f t="shared" si="0"/>
        <v>33.440886600279079</v>
      </c>
      <c r="F32" s="15">
        <f t="shared" ref="F32:N32" si="77">SUM(F31,F28,F21,F16,F10)</f>
        <v>147326</v>
      </c>
      <c r="G32" s="36">
        <f t="shared" si="1"/>
        <v>17.985689677694232</v>
      </c>
      <c r="H32" s="15">
        <f t="shared" si="77"/>
        <v>176667</v>
      </c>
      <c r="I32" s="36">
        <f>+H32/$N32*100</f>
        <v>21.567665166292489</v>
      </c>
      <c r="J32" s="15">
        <f t="shared" si="77"/>
        <v>162762</v>
      </c>
      <c r="K32" s="36">
        <f>+J32/$N32*100</f>
        <v>19.870130345769713</v>
      </c>
      <c r="L32" s="15">
        <f t="shared" si="77"/>
        <v>58450</v>
      </c>
      <c r="M32" s="36">
        <f>+L32/$N32*100</f>
        <v>7.1356282099644872</v>
      </c>
      <c r="N32" s="16">
        <f t="shared" si="77"/>
        <v>819129</v>
      </c>
      <c r="O32" s="29">
        <f>+N32/$N32*100</f>
        <v>100</v>
      </c>
    </row>
    <row r="33" spans="2:15" x14ac:dyDescent="0.25">
      <c r="B33" s="77" t="s">
        <v>59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</sheetData>
  <mergeCells count="16">
    <mergeCell ref="B2:O2"/>
    <mergeCell ref="B33:O33"/>
    <mergeCell ref="J4:K4"/>
    <mergeCell ref="L4:M4"/>
    <mergeCell ref="N4:O4"/>
    <mergeCell ref="B29:B31"/>
    <mergeCell ref="B32:C32"/>
    <mergeCell ref="D4:E4"/>
    <mergeCell ref="F4:G4"/>
    <mergeCell ref="H4:I4"/>
    <mergeCell ref="B11:B16"/>
    <mergeCell ref="B17:B21"/>
    <mergeCell ref="B22:B28"/>
    <mergeCell ref="B6:B10"/>
    <mergeCell ref="B4:B5"/>
    <mergeCell ref="C4:C5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>
      <selection activeCell="A2" sqref="A2"/>
    </sheetView>
  </sheetViews>
  <sheetFormatPr defaultColWidth="8.85546875" defaultRowHeight="15" x14ac:dyDescent="0.25"/>
  <cols>
    <col min="1" max="1" width="8.85546875" style="39"/>
    <col min="2" max="2" width="13.85546875" style="39" customWidth="1"/>
    <col min="3" max="3" width="20.28515625" style="39" customWidth="1"/>
    <col min="4" max="9" width="10.42578125" style="39" customWidth="1"/>
    <col min="10" max="16384" width="8.85546875" style="39"/>
  </cols>
  <sheetData>
    <row r="2" spans="2:10" ht="30.75" customHeight="1" x14ac:dyDescent="0.25">
      <c r="B2" s="81" t="s">
        <v>70</v>
      </c>
      <c r="C2" s="81"/>
      <c r="D2" s="81"/>
      <c r="E2" s="81"/>
      <c r="F2" s="81"/>
      <c r="G2" s="81"/>
      <c r="H2" s="81"/>
      <c r="I2" s="81"/>
    </row>
    <row r="3" spans="2:10" x14ac:dyDescent="0.25">
      <c r="C3" s="47"/>
      <c r="D3" s="48"/>
      <c r="E3" s="48"/>
      <c r="F3" s="48"/>
      <c r="G3" s="48"/>
      <c r="H3" s="48"/>
      <c r="I3" s="49"/>
    </row>
    <row r="4" spans="2:10" x14ac:dyDescent="0.25">
      <c r="B4" s="71" t="s">
        <v>49</v>
      </c>
      <c r="C4" s="71" t="s">
        <v>48</v>
      </c>
      <c r="D4" s="80" t="s">
        <v>39</v>
      </c>
      <c r="E4" s="79"/>
      <c r="F4" s="78" t="s">
        <v>40</v>
      </c>
      <c r="G4" s="79"/>
      <c r="H4" s="78" t="s">
        <v>4</v>
      </c>
      <c r="I4" s="80"/>
      <c r="J4" s="50"/>
    </row>
    <row r="5" spans="2:10" x14ac:dyDescent="0.25">
      <c r="B5" s="72"/>
      <c r="C5" s="72"/>
      <c r="D5" s="43" t="s">
        <v>41</v>
      </c>
      <c r="E5" s="44" t="s">
        <v>38</v>
      </c>
      <c r="F5" s="43" t="s">
        <v>41</v>
      </c>
      <c r="G5" s="44" t="s">
        <v>38</v>
      </c>
      <c r="H5" s="43" t="s">
        <v>41</v>
      </c>
      <c r="I5" s="43" t="s">
        <v>38</v>
      </c>
      <c r="J5" s="50"/>
    </row>
    <row r="6" spans="2:10" x14ac:dyDescent="0.25">
      <c r="B6" s="63" t="s">
        <v>20</v>
      </c>
      <c r="C6" s="3" t="s">
        <v>0</v>
      </c>
      <c r="D6" s="11">
        <v>25936</v>
      </c>
      <c r="E6" s="33">
        <f>+D6/$H6*100</f>
        <v>52.583987186505276</v>
      </c>
      <c r="F6" s="10">
        <v>23387</v>
      </c>
      <c r="G6" s="33">
        <f>+F6/$H6*100</f>
        <v>47.416012813494717</v>
      </c>
      <c r="H6" s="10">
        <v>49323</v>
      </c>
      <c r="I6" s="27">
        <f>+H6/$H6*100</f>
        <v>100</v>
      </c>
      <c r="J6" s="50"/>
    </row>
    <row r="7" spans="2:10" x14ac:dyDescent="0.25">
      <c r="B7" s="64"/>
      <c r="C7" s="2" t="s">
        <v>1</v>
      </c>
      <c r="D7" s="11">
        <v>277</v>
      </c>
      <c r="E7" s="33">
        <f t="shared" ref="E7:G31" si="0">+D7/$H7*100</f>
        <v>52.862595419847324</v>
      </c>
      <c r="F7" s="10">
        <v>247</v>
      </c>
      <c r="G7" s="33">
        <f t="shared" si="0"/>
        <v>47.137404580152669</v>
      </c>
      <c r="H7" s="10">
        <v>524</v>
      </c>
      <c r="I7" s="27">
        <f t="shared" ref="I7" si="1">+H7/$H7*100</f>
        <v>100</v>
      </c>
      <c r="J7" s="50"/>
    </row>
    <row r="8" spans="2:10" x14ac:dyDescent="0.25">
      <c r="B8" s="64"/>
      <c r="C8" s="2" t="s">
        <v>2</v>
      </c>
      <c r="D8" s="11">
        <v>32979</v>
      </c>
      <c r="E8" s="33">
        <f t="shared" si="0"/>
        <v>53.280449779472349</v>
      </c>
      <c r="F8" s="10">
        <v>28918</v>
      </c>
      <c r="G8" s="33">
        <f t="shared" si="0"/>
        <v>46.719550220527651</v>
      </c>
      <c r="H8" s="10">
        <v>61897</v>
      </c>
      <c r="I8" s="27">
        <f t="shared" ref="I8" si="2">+H8/$H8*100</f>
        <v>100</v>
      </c>
      <c r="J8" s="50"/>
    </row>
    <row r="9" spans="2:10" x14ac:dyDescent="0.25">
      <c r="B9" s="64"/>
      <c r="C9" s="2" t="s">
        <v>3</v>
      </c>
      <c r="D9" s="11">
        <v>5675</v>
      </c>
      <c r="E9" s="33">
        <f t="shared" si="0"/>
        <v>53.351508884083856</v>
      </c>
      <c r="F9" s="10">
        <v>4962</v>
      </c>
      <c r="G9" s="33">
        <f t="shared" si="0"/>
        <v>46.648491115916144</v>
      </c>
      <c r="H9" s="10">
        <v>10637</v>
      </c>
      <c r="I9" s="27">
        <f t="shared" ref="I9" si="3">+H9/$H9*100</f>
        <v>100</v>
      </c>
      <c r="J9" s="50"/>
    </row>
    <row r="10" spans="2:10" x14ac:dyDescent="0.25">
      <c r="B10" s="65"/>
      <c r="C10" s="19" t="s">
        <v>4</v>
      </c>
      <c r="D10" s="22">
        <v>64867</v>
      </c>
      <c r="E10" s="34">
        <f t="shared" si="0"/>
        <v>53.004142799944432</v>
      </c>
      <c r="F10" s="21">
        <v>57514</v>
      </c>
      <c r="G10" s="34">
        <f t="shared" si="0"/>
        <v>46.995857200055561</v>
      </c>
      <c r="H10" s="21">
        <v>122381</v>
      </c>
      <c r="I10" s="28">
        <f t="shared" ref="I10" si="4">+H10/$H10*100</f>
        <v>100</v>
      </c>
      <c r="J10" s="50"/>
    </row>
    <row r="11" spans="2:10" x14ac:dyDescent="0.25">
      <c r="B11" s="63" t="s">
        <v>68</v>
      </c>
      <c r="C11" s="3" t="s">
        <v>5</v>
      </c>
      <c r="D11" s="6">
        <v>8552</v>
      </c>
      <c r="E11" s="35">
        <f t="shared" si="0"/>
        <v>53.250311332503109</v>
      </c>
      <c r="F11" s="5">
        <v>7508</v>
      </c>
      <c r="G11" s="35">
        <f t="shared" si="0"/>
        <v>46.749688667496883</v>
      </c>
      <c r="H11" s="5">
        <v>16060</v>
      </c>
      <c r="I11" s="26">
        <f t="shared" ref="I11" si="5">+H11/$H11*100</f>
        <v>100</v>
      </c>
      <c r="J11" s="50"/>
    </row>
    <row r="12" spans="2:10" x14ac:dyDescent="0.25">
      <c r="B12" s="64"/>
      <c r="C12" s="2" t="s">
        <v>6</v>
      </c>
      <c r="D12" s="11">
        <v>2424</v>
      </c>
      <c r="E12" s="33">
        <f t="shared" si="0"/>
        <v>53.392070484581502</v>
      </c>
      <c r="F12" s="10">
        <v>2116</v>
      </c>
      <c r="G12" s="33">
        <f t="shared" si="0"/>
        <v>46.607929515418498</v>
      </c>
      <c r="H12" s="10">
        <v>4540</v>
      </c>
      <c r="I12" s="27">
        <f t="shared" ref="I12" si="6">+H12/$H12*100</f>
        <v>100</v>
      </c>
      <c r="J12" s="50"/>
    </row>
    <row r="13" spans="2:10" x14ac:dyDescent="0.25">
      <c r="B13" s="64"/>
      <c r="C13" s="2" t="s">
        <v>7</v>
      </c>
      <c r="D13" s="11">
        <v>9402</v>
      </c>
      <c r="E13" s="33">
        <f t="shared" si="0"/>
        <v>52.639829796763905</v>
      </c>
      <c r="F13" s="10">
        <v>8459</v>
      </c>
      <c r="G13" s="33">
        <f t="shared" si="0"/>
        <v>47.360170203236102</v>
      </c>
      <c r="H13" s="10">
        <v>17861</v>
      </c>
      <c r="I13" s="27">
        <f t="shared" ref="I13" si="7">+H13/$H13*100</f>
        <v>100</v>
      </c>
      <c r="J13" s="50"/>
    </row>
    <row r="14" spans="2:10" x14ac:dyDescent="0.25">
      <c r="B14" s="64"/>
      <c r="C14" s="2" t="s">
        <v>55</v>
      </c>
      <c r="D14" s="11">
        <v>162</v>
      </c>
      <c r="E14" s="33">
        <f t="shared" si="0"/>
        <v>49.541284403669728</v>
      </c>
      <c r="F14" s="10">
        <v>165</v>
      </c>
      <c r="G14" s="33">
        <f t="shared" si="0"/>
        <v>50.458715596330272</v>
      </c>
      <c r="H14" s="10">
        <v>327</v>
      </c>
      <c r="I14" s="27">
        <f t="shared" ref="I14" si="8">+H14/$H14*100</f>
        <v>100</v>
      </c>
      <c r="J14" s="50"/>
    </row>
    <row r="15" spans="2:10" x14ac:dyDescent="0.25">
      <c r="B15" s="64"/>
      <c r="C15" s="2" t="s">
        <v>56</v>
      </c>
      <c r="D15" s="11">
        <v>1218</v>
      </c>
      <c r="E15" s="33">
        <f t="shared" si="0"/>
        <v>53.703703703703709</v>
      </c>
      <c r="F15" s="10">
        <v>1050</v>
      </c>
      <c r="G15" s="33">
        <f t="shared" si="0"/>
        <v>46.296296296296298</v>
      </c>
      <c r="H15" s="10">
        <v>2268</v>
      </c>
      <c r="I15" s="27">
        <f t="shared" ref="I15" si="9">+H15/$H15*100</f>
        <v>100</v>
      </c>
      <c r="J15" s="50"/>
    </row>
    <row r="16" spans="2:10" x14ac:dyDescent="0.25">
      <c r="B16" s="65"/>
      <c r="C16" s="19" t="s">
        <v>4</v>
      </c>
      <c r="D16" s="22">
        <v>21758</v>
      </c>
      <c r="E16" s="34">
        <f t="shared" si="0"/>
        <v>52.995908028059233</v>
      </c>
      <c r="F16" s="21">
        <v>19298</v>
      </c>
      <c r="G16" s="34">
        <f t="shared" si="0"/>
        <v>47.004091971940767</v>
      </c>
      <c r="H16" s="21">
        <v>41056</v>
      </c>
      <c r="I16" s="28">
        <f t="shared" ref="I16" si="10">+H16/$H16*100</f>
        <v>100</v>
      </c>
      <c r="J16" s="50"/>
    </row>
    <row r="17" spans="2:10" x14ac:dyDescent="0.25">
      <c r="B17" s="63" t="s">
        <v>21</v>
      </c>
      <c r="C17" s="3" t="s">
        <v>8</v>
      </c>
      <c r="D17" s="6">
        <v>15643</v>
      </c>
      <c r="E17" s="35">
        <f t="shared" si="0"/>
        <v>52.19552886219553</v>
      </c>
      <c r="F17" s="5">
        <v>14327</v>
      </c>
      <c r="G17" s="35">
        <f t="shared" si="0"/>
        <v>47.80447113780447</v>
      </c>
      <c r="H17" s="5">
        <v>29970</v>
      </c>
      <c r="I17" s="26">
        <f t="shared" ref="I17" si="11">+H17/$H17*100</f>
        <v>100</v>
      </c>
      <c r="J17" s="50"/>
    </row>
    <row r="18" spans="2:10" x14ac:dyDescent="0.25">
      <c r="B18" s="64"/>
      <c r="C18" s="2" t="s">
        <v>9</v>
      </c>
      <c r="D18" s="11">
        <v>3771</v>
      </c>
      <c r="E18" s="33">
        <f t="shared" si="0"/>
        <v>54.882840925629459</v>
      </c>
      <c r="F18" s="10">
        <v>3100</v>
      </c>
      <c r="G18" s="33">
        <f t="shared" si="0"/>
        <v>45.117159074370541</v>
      </c>
      <c r="H18" s="10">
        <v>6871</v>
      </c>
      <c r="I18" s="27">
        <f t="shared" ref="I18" si="12">+H18/$H18*100</f>
        <v>100</v>
      </c>
      <c r="J18" s="50"/>
    </row>
    <row r="19" spans="2:10" x14ac:dyDescent="0.25">
      <c r="B19" s="64"/>
      <c r="C19" s="2" t="s">
        <v>10</v>
      </c>
      <c r="D19" s="11">
        <v>6238</v>
      </c>
      <c r="E19" s="33">
        <f t="shared" si="0"/>
        <v>54.575678040244966</v>
      </c>
      <c r="F19" s="10">
        <v>5192</v>
      </c>
      <c r="G19" s="33">
        <f t="shared" si="0"/>
        <v>45.424321959755034</v>
      </c>
      <c r="H19" s="10">
        <v>11430</v>
      </c>
      <c r="I19" s="27">
        <f t="shared" ref="I19" si="13">+H19/$H19*100</f>
        <v>100</v>
      </c>
      <c r="J19" s="50"/>
    </row>
    <row r="20" spans="2:10" x14ac:dyDescent="0.25">
      <c r="B20" s="64"/>
      <c r="C20" s="2" t="s">
        <v>11</v>
      </c>
      <c r="D20" s="11">
        <v>32450</v>
      </c>
      <c r="E20" s="33">
        <f t="shared" si="0"/>
        <v>54.250606035275425</v>
      </c>
      <c r="F20" s="10">
        <v>27365</v>
      </c>
      <c r="G20" s="33">
        <f t="shared" si="0"/>
        <v>45.749393964724568</v>
      </c>
      <c r="H20" s="10">
        <v>59815</v>
      </c>
      <c r="I20" s="27">
        <f t="shared" ref="I20" si="14">+H20/$H20*100</f>
        <v>100</v>
      </c>
      <c r="J20" s="50"/>
    </row>
    <row r="21" spans="2:10" x14ac:dyDescent="0.25">
      <c r="B21" s="65"/>
      <c r="C21" s="19" t="s">
        <v>4</v>
      </c>
      <c r="D21" s="22">
        <v>58102</v>
      </c>
      <c r="E21" s="34">
        <f t="shared" si="0"/>
        <v>53.755342967636878</v>
      </c>
      <c r="F21" s="21">
        <v>49984</v>
      </c>
      <c r="G21" s="34">
        <f t="shared" si="0"/>
        <v>46.244657032363115</v>
      </c>
      <c r="H21" s="21">
        <v>108086</v>
      </c>
      <c r="I21" s="28">
        <f t="shared" ref="I21" si="15">+H21/$H21*100</f>
        <v>100</v>
      </c>
      <c r="J21" s="50"/>
    </row>
    <row r="22" spans="2:10" x14ac:dyDescent="0.25">
      <c r="B22" s="63" t="s">
        <v>22</v>
      </c>
      <c r="C22" s="3" t="s">
        <v>12</v>
      </c>
      <c r="D22" s="6">
        <v>7132</v>
      </c>
      <c r="E22" s="35">
        <f t="shared" si="0"/>
        <v>52.767090855282625</v>
      </c>
      <c r="F22" s="5">
        <v>6384</v>
      </c>
      <c r="G22" s="35">
        <f t="shared" si="0"/>
        <v>47.232909144717375</v>
      </c>
      <c r="H22" s="5">
        <v>13516</v>
      </c>
      <c r="I22" s="26">
        <f t="shared" ref="I22" si="16">+H22/$H22*100</f>
        <v>100</v>
      </c>
      <c r="J22" s="50"/>
    </row>
    <row r="23" spans="2:10" x14ac:dyDescent="0.25">
      <c r="B23" s="64"/>
      <c r="C23" s="2" t="s">
        <v>13</v>
      </c>
      <c r="D23" s="11">
        <v>543</v>
      </c>
      <c r="E23" s="33">
        <f t="shared" si="0"/>
        <v>51.518026565464893</v>
      </c>
      <c r="F23" s="10">
        <v>511</v>
      </c>
      <c r="G23" s="33">
        <f t="shared" si="0"/>
        <v>48.481973434535099</v>
      </c>
      <c r="H23" s="10">
        <v>1054</v>
      </c>
      <c r="I23" s="27">
        <f t="shared" ref="I23" si="17">+H23/$H23*100</f>
        <v>100</v>
      </c>
      <c r="J23" s="50"/>
    </row>
    <row r="24" spans="2:10" x14ac:dyDescent="0.25">
      <c r="B24" s="64"/>
      <c r="C24" s="2" t="s">
        <v>14</v>
      </c>
      <c r="D24" s="11">
        <v>107187</v>
      </c>
      <c r="E24" s="33">
        <f t="shared" si="0"/>
        <v>52.544192476249293</v>
      </c>
      <c r="F24" s="10">
        <v>96807</v>
      </c>
      <c r="G24" s="33">
        <f t="shared" si="0"/>
        <v>47.4558075237507</v>
      </c>
      <c r="H24" s="10">
        <v>203994</v>
      </c>
      <c r="I24" s="27">
        <f t="shared" ref="I24" si="18">+H24/$H24*100</f>
        <v>100</v>
      </c>
      <c r="J24" s="50"/>
    </row>
    <row r="25" spans="2:10" x14ac:dyDescent="0.25">
      <c r="B25" s="64"/>
      <c r="C25" s="2" t="s">
        <v>15</v>
      </c>
      <c r="D25" s="11">
        <v>30946</v>
      </c>
      <c r="E25" s="33">
        <f t="shared" si="0"/>
        <v>50.228043693496296</v>
      </c>
      <c r="F25" s="10">
        <v>30665</v>
      </c>
      <c r="G25" s="33">
        <f t="shared" si="0"/>
        <v>49.771956306503704</v>
      </c>
      <c r="H25" s="10">
        <v>61611</v>
      </c>
      <c r="I25" s="27">
        <f t="shared" ref="I25" si="19">+H25/$H25*100</f>
        <v>100</v>
      </c>
      <c r="J25" s="50"/>
    </row>
    <row r="26" spans="2:10" x14ac:dyDescent="0.25">
      <c r="B26" s="64"/>
      <c r="C26" s="2" t="s">
        <v>16</v>
      </c>
      <c r="D26" s="11">
        <v>3474</v>
      </c>
      <c r="E26" s="33">
        <f t="shared" si="0"/>
        <v>51.65031222123104</v>
      </c>
      <c r="F26" s="10">
        <v>3252</v>
      </c>
      <c r="G26" s="33">
        <f t="shared" si="0"/>
        <v>48.34968777876896</v>
      </c>
      <c r="H26" s="10">
        <v>6726</v>
      </c>
      <c r="I26" s="27">
        <f t="shared" ref="I26" si="20">+H26/$H26*100</f>
        <v>100</v>
      </c>
      <c r="J26" s="50"/>
    </row>
    <row r="27" spans="2:10" x14ac:dyDescent="0.25">
      <c r="B27" s="64"/>
      <c r="C27" s="2" t="s">
        <v>17</v>
      </c>
      <c r="D27" s="11">
        <v>36614</v>
      </c>
      <c r="E27" s="33">
        <f t="shared" si="0"/>
        <v>51.774654260584299</v>
      </c>
      <c r="F27" s="10">
        <v>34104</v>
      </c>
      <c r="G27" s="33">
        <f t="shared" si="0"/>
        <v>48.225345739415708</v>
      </c>
      <c r="H27" s="10">
        <v>70718</v>
      </c>
      <c r="I27" s="27">
        <f t="shared" ref="I27" si="21">+H27/$H27*100</f>
        <v>100</v>
      </c>
      <c r="J27" s="50"/>
    </row>
    <row r="28" spans="2:10" x14ac:dyDescent="0.25">
      <c r="B28" s="65"/>
      <c r="C28" s="19" t="s">
        <v>4</v>
      </c>
      <c r="D28" s="22">
        <v>185896</v>
      </c>
      <c r="E28" s="34">
        <f t="shared" si="0"/>
        <v>51.981578159997085</v>
      </c>
      <c r="F28" s="21">
        <v>171723</v>
      </c>
      <c r="G28" s="34">
        <f t="shared" si="0"/>
        <v>48.018421840002908</v>
      </c>
      <c r="H28" s="21">
        <v>357619</v>
      </c>
      <c r="I28" s="28">
        <f t="shared" ref="I28" si="22">+H28/$H28*100</f>
        <v>100</v>
      </c>
      <c r="J28" s="50"/>
    </row>
    <row r="29" spans="2:10" x14ac:dyDescent="0.25">
      <c r="B29" s="63" t="s">
        <v>23</v>
      </c>
      <c r="C29" s="3" t="s">
        <v>18</v>
      </c>
      <c r="D29" s="6">
        <v>82169</v>
      </c>
      <c r="E29" s="35">
        <f t="shared" si="0"/>
        <v>51.713742667975737</v>
      </c>
      <c r="F29" s="5">
        <v>76723</v>
      </c>
      <c r="G29" s="35">
        <f t="shared" si="0"/>
        <v>48.28625733202427</v>
      </c>
      <c r="H29" s="5">
        <v>158892</v>
      </c>
      <c r="I29" s="26">
        <f t="shared" ref="I29" si="23">+H29/$H29*100</f>
        <v>100</v>
      </c>
      <c r="J29" s="50"/>
    </row>
    <row r="30" spans="2:10" x14ac:dyDescent="0.25">
      <c r="B30" s="64"/>
      <c r="C30" s="2" t="s">
        <v>19</v>
      </c>
      <c r="D30" s="11">
        <v>15065</v>
      </c>
      <c r="E30" s="33">
        <f t="shared" si="0"/>
        <v>48.448303585785496</v>
      </c>
      <c r="F30" s="10">
        <v>16030</v>
      </c>
      <c r="G30" s="33">
        <f t="shared" si="0"/>
        <v>51.551696414214497</v>
      </c>
      <c r="H30" s="10">
        <v>31095</v>
      </c>
      <c r="I30" s="27">
        <f t="shared" ref="I30" si="24">+H30/$H30*100</f>
        <v>100</v>
      </c>
      <c r="J30" s="50"/>
    </row>
    <row r="31" spans="2:10" x14ac:dyDescent="0.25">
      <c r="B31" s="65"/>
      <c r="C31" s="19" t="s">
        <v>4</v>
      </c>
      <c r="D31" s="22">
        <v>97234</v>
      </c>
      <c r="E31" s="34">
        <f t="shared" si="0"/>
        <v>51.179291214662058</v>
      </c>
      <c r="F31" s="21">
        <v>92753</v>
      </c>
      <c r="G31" s="34">
        <f t="shared" si="0"/>
        <v>48.820708785337949</v>
      </c>
      <c r="H31" s="21">
        <v>189987</v>
      </c>
      <c r="I31" s="28">
        <f t="shared" ref="I31" si="25">+H31/$H31*100</f>
        <v>100</v>
      </c>
      <c r="J31" s="50"/>
    </row>
    <row r="32" spans="2:10" x14ac:dyDescent="0.25">
      <c r="B32" s="66" t="s">
        <v>29</v>
      </c>
      <c r="C32" s="66"/>
      <c r="D32" s="16">
        <v>427857</v>
      </c>
      <c r="E32" s="36">
        <v>52.233164739619767</v>
      </c>
      <c r="F32" s="15">
        <v>391272</v>
      </c>
      <c r="G32" s="36">
        <v>47.766835260380233</v>
      </c>
      <c r="H32" s="15">
        <v>819129</v>
      </c>
      <c r="I32" s="29">
        <v>100</v>
      </c>
      <c r="J32" s="50"/>
    </row>
  </sheetData>
  <mergeCells count="12">
    <mergeCell ref="B32:C32"/>
    <mergeCell ref="D4:E4"/>
    <mergeCell ref="B6:B10"/>
    <mergeCell ref="B11:B16"/>
    <mergeCell ref="B17:B21"/>
    <mergeCell ref="B4:B5"/>
    <mergeCell ref="C4:C5"/>
    <mergeCell ref="B2:I2"/>
    <mergeCell ref="F4:G4"/>
    <mergeCell ref="H4:I4"/>
    <mergeCell ref="B22:B28"/>
    <mergeCell ref="B29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A2" sqref="A2"/>
    </sheetView>
  </sheetViews>
  <sheetFormatPr defaultRowHeight="15" x14ac:dyDescent="0.25"/>
  <cols>
    <col min="2" max="2" width="14.5703125" customWidth="1"/>
    <col min="3" max="3" width="20.42578125" customWidth="1"/>
    <col min="4" max="4" width="13.140625" customWidth="1"/>
    <col min="5" max="13" width="13.7109375" customWidth="1"/>
  </cols>
  <sheetData>
    <row r="2" spans="2:13" x14ac:dyDescent="0.25">
      <c r="B2" s="76" t="s">
        <v>60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x14ac:dyDescent="0.25">
      <c r="B3" s="46"/>
      <c r="C3" s="37"/>
    </row>
    <row r="4" spans="2:13" x14ac:dyDescent="0.25">
      <c r="B4" s="71" t="s">
        <v>49</v>
      </c>
      <c r="C4" s="71" t="s">
        <v>48</v>
      </c>
      <c r="D4" s="82" t="s">
        <v>42</v>
      </c>
      <c r="E4" s="84" t="s">
        <v>43</v>
      </c>
      <c r="F4" s="84"/>
      <c r="G4" s="84"/>
      <c r="H4" s="86" t="s">
        <v>4</v>
      </c>
      <c r="I4" s="82" t="s">
        <v>42</v>
      </c>
      <c r="J4" s="84" t="s">
        <v>43</v>
      </c>
      <c r="K4" s="84"/>
      <c r="L4" s="84"/>
      <c r="M4" s="82" t="s">
        <v>4</v>
      </c>
    </row>
    <row r="5" spans="2:13" ht="24" x14ac:dyDescent="0.25">
      <c r="B5" s="87"/>
      <c r="C5" s="87"/>
      <c r="D5" s="83"/>
      <c r="E5" s="56" t="s">
        <v>4</v>
      </c>
      <c r="F5" s="57" t="s">
        <v>44</v>
      </c>
      <c r="G5" s="57" t="s">
        <v>45</v>
      </c>
      <c r="H5" s="85"/>
      <c r="I5" s="83"/>
      <c r="J5" s="56" t="s">
        <v>4</v>
      </c>
      <c r="K5" s="57" t="s">
        <v>44</v>
      </c>
      <c r="L5" s="57" t="s">
        <v>45</v>
      </c>
      <c r="M5" s="83"/>
    </row>
    <row r="6" spans="2:13" x14ac:dyDescent="0.25">
      <c r="B6" s="72"/>
      <c r="C6" s="72"/>
      <c r="D6" s="83" t="s">
        <v>46</v>
      </c>
      <c r="E6" s="83"/>
      <c r="F6" s="83"/>
      <c r="G6" s="83"/>
      <c r="H6" s="85"/>
      <c r="I6" s="83" t="s">
        <v>47</v>
      </c>
      <c r="J6" s="83"/>
      <c r="K6" s="83"/>
      <c r="L6" s="83"/>
      <c r="M6" s="83"/>
    </row>
    <row r="7" spans="2:13" x14ac:dyDescent="0.25">
      <c r="B7" s="63" t="s">
        <v>20</v>
      </c>
      <c r="C7" s="3" t="s">
        <v>0</v>
      </c>
      <c r="D7" s="6">
        <v>36115</v>
      </c>
      <c r="E7" s="6">
        <v>13208</v>
      </c>
      <c r="F7" s="6">
        <v>3821</v>
      </c>
      <c r="G7" s="6">
        <v>9387</v>
      </c>
      <c r="H7" s="4">
        <v>49323</v>
      </c>
      <c r="I7" s="26">
        <f>+D7/$H7*100</f>
        <v>73.221417999716152</v>
      </c>
      <c r="J7" s="26">
        <f t="shared" ref="J7:M7" si="0">+E7/$H7*100</f>
        <v>26.778582000283848</v>
      </c>
      <c r="K7" s="26">
        <f t="shared" si="0"/>
        <v>7.7468929302759362</v>
      </c>
      <c r="L7" s="26">
        <f t="shared" si="0"/>
        <v>19.031689070007907</v>
      </c>
      <c r="M7" s="26">
        <f t="shared" si="0"/>
        <v>100</v>
      </c>
    </row>
    <row r="8" spans="2:13" x14ac:dyDescent="0.25">
      <c r="B8" s="64"/>
      <c r="C8" s="2" t="s">
        <v>1</v>
      </c>
      <c r="D8" s="11">
        <v>373</v>
      </c>
      <c r="E8" s="11">
        <v>151</v>
      </c>
      <c r="F8" s="11">
        <v>21</v>
      </c>
      <c r="G8" s="11">
        <v>130</v>
      </c>
      <c r="H8" s="9">
        <v>524</v>
      </c>
      <c r="I8" s="27">
        <f t="shared" ref="I8:I33" si="1">+D8/$H8*100</f>
        <v>71.18320610687023</v>
      </c>
      <c r="J8" s="27">
        <f t="shared" ref="J8:J33" si="2">+E8/$H8*100</f>
        <v>28.816793893129773</v>
      </c>
      <c r="K8" s="27">
        <f t="shared" ref="K8:K33" si="3">+F8/$H8*100</f>
        <v>4.007633587786259</v>
      </c>
      <c r="L8" s="27">
        <f t="shared" ref="L8:L33" si="4">+G8/$H8*100</f>
        <v>24.809160305343511</v>
      </c>
      <c r="M8" s="27">
        <f t="shared" ref="M8:M33" si="5">+H8/$H8*100</f>
        <v>100</v>
      </c>
    </row>
    <row r="9" spans="2:13" x14ac:dyDescent="0.25">
      <c r="B9" s="64"/>
      <c r="C9" s="2" t="s">
        <v>2</v>
      </c>
      <c r="D9" s="11">
        <v>40681</v>
      </c>
      <c r="E9" s="11">
        <v>21216</v>
      </c>
      <c r="F9" s="11">
        <v>3233</v>
      </c>
      <c r="G9" s="11">
        <v>17983</v>
      </c>
      <c r="H9" s="9">
        <v>61897</v>
      </c>
      <c r="I9" s="27">
        <f t="shared" si="1"/>
        <v>65.723702279593525</v>
      </c>
      <c r="J9" s="27">
        <f t="shared" si="2"/>
        <v>34.276297720406482</v>
      </c>
      <c r="K9" s="27">
        <f t="shared" si="3"/>
        <v>5.2231933696301924</v>
      </c>
      <c r="L9" s="27">
        <f t="shared" si="4"/>
        <v>29.053104350776287</v>
      </c>
      <c r="M9" s="27">
        <f t="shared" si="5"/>
        <v>100</v>
      </c>
    </row>
    <row r="10" spans="2:13" x14ac:dyDescent="0.25">
      <c r="B10" s="64"/>
      <c r="C10" s="2" t="s">
        <v>3</v>
      </c>
      <c r="D10" s="11">
        <v>7420</v>
      </c>
      <c r="E10" s="11">
        <v>3217</v>
      </c>
      <c r="F10" s="11">
        <v>356</v>
      </c>
      <c r="G10" s="11">
        <v>2861</v>
      </c>
      <c r="H10" s="9">
        <v>10637</v>
      </c>
      <c r="I10" s="27">
        <f t="shared" si="1"/>
        <v>69.756510294255904</v>
      </c>
      <c r="J10" s="27">
        <f t="shared" si="2"/>
        <v>30.243489705744103</v>
      </c>
      <c r="K10" s="27">
        <f t="shared" si="3"/>
        <v>3.3468083106138948</v>
      </c>
      <c r="L10" s="27">
        <f t="shared" si="4"/>
        <v>26.896681395130205</v>
      </c>
      <c r="M10" s="27">
        <f t="shared" si="5"/>
        <v>100</v>
      </c>
    </row>
    <row r="11" spans="2:13" x14ac:dyDescent="0.25">
      <c r="B11" s="65"/>
      <c r="C11" s="19" t="s">
        <v>4</v>
      </c>
      <c r="D11" s="22">
        <v>84589</v>
      </c>
      <c r="E11" s="22">
        <v>37792</v>
      </c>
      <c r="F11" s="22">
        <v>7431</v>
      </c>
      <c r="G11" s="22">
        <v>30361</v>
      </c>
      <c r="H11" s="20">
        <v>122381</v>
      </c>
      <c r="I11" s="28">
        <f t="shared" si="1"/>
        <v>69.119389447708386</v>
      </c>
      <c r="J11" s="28">
        <f t="shared" si="2"/>
        <v>30.880610552291614</v>
      </c>
      <c r="K11" s="28">
        <f t="shared" si="3"/>
        <v>6.0720209836494226</v>
      </c>
      <c r="L11" s="28">
        <f t="shared" si="4"/>
        <v>24.808589568642191</v>
      </c>
      <c r="M11" s="28">
        <f t="shared" si="5"/>
        <v>100</v>
      </c>
    </row>
    <row r="12" spans="2:13" x14ac:dyDescent="0.25">
      <c r="B12" s="63" t="s">
        <v>68</v>
      </c>
      <c r="C12" s="3" t="s">
        <v>5</v>
      </c>
      <c r="D12" s="6">
        <v>10444</v>
      </c>
      <c r="E12" s="6">
        <v>5616</v>
      </c>
      <c r="F12" s="6">
        <v>821</v>
      </c>
      <c r="G12" s="6">
        <v>4795</v>
      </c>
      <c r="H12" s="4">
        <v>16060</v>
      </c>
      <c r="I12" s="26">
        <f t="shared" si="1"/>
        <v>65.031133250311342</v>
      </c>
      <c r="J12" s="26">
        <f t="shared" si="2"/>
        <v>34.968866749688665</v>
      </c>
      <c r="K12" s="26">
        <f t="shared" si="3"/>
        <v>5.1120797011207966</v>
      </c>
      <c r="L12" s="26">
        <f t="shared" si="4"/>
        <v>29.856787048567874</v>
      </c>
      <c r="M12" s="26">
        <f t="shared" si="5"/>
        <v>100</v>
      </c>
    </row>
    <row r="13" spans="2:13" x14ac:dyDescent="0.25">
      <c r="B13" s="64"/>
      <c r="C13" s="2" t="s">
        <v>6</v>
      </c>
      <c r="D13" s="11">
        <v>3383</v>
      </c>
      <c r="E13" s="11">
        <v>1157</v>
      </c>
      <c r="F13" s="11">
        <v>203</v>
      </c>
      <c r="G13" s="11">
        <v>954</v>
      </c>
      <c r="H13" s="9">
        <v>4540</v>
      </c>
      <c r="I13" s="27">
        <f t="shared" si="1"/>
        <v>74.51541850220265</v>
      </c>
      <c r="J13" s="27">
        <f t="shared" si="2"/>
        <v>25.484581497797361</v>
      </c>
      <c r="K13" s="27">
        <f t="shared" si="3"/>
        <v>4.4713656387665193</v>
      </c>
      <c r="L13" s="27">
        <f t="shared" si="4"/>
        <v>21.013215859030836</v>
      </c>
      <c r="M13" s="27">
        <f t="shared" si="5"/>
        <v>100</v>
      </c>
    </row>
    <row r="14" spans="2:13" x14ac:dyDescent="0.25">
      <c r="B14" s="64"/>
      <c r="C14" s="2" t="s">
        <v>7</v>
      </c>
      <c r="D14" s="11">
        <v>11390</v>
      </c>
      <c r="E14" s="11">
        <v>6471</v>
      </c>
      <c r="F14" s="11">
        <v>948</v>
      </c>
      <c r="G14" s="11">
        <v>5523</v>
      </c>
      <c r="H14" s="9">
        <v>17861</v>
      </c>
      <c r="I14" s="27">
        <f t="shared" si="1"/>
        <v>63.770225631263642</v>
      </c>
      <c r="J14" s="27">
        <f t="shared" si="2"/>
        <v>36.229774368736351</v>
      </c>
      <c r="K14" s="27">
        <f t="shared" si="3"/>
        <v>5.3076535468338841</v>
      </c>
      <c r="L14" s="27">
        <f t="shared" si="4"/>
        <v>30.922120821902471</v>
      </c>
      <c r="M14" s="27">
        <f t="shared" si="5"/>
        <v>100</v>
      </c>
    </row>
    <row r="15" spans="2:13" x14ac:dyDescent="0.25">
      <c r="B15" s="64"/>
      <c r="C15" s="2" t="s">
        <v>55</v>
      </c>
      <c r="D15" s="11">
        <v>239</v>
      </c>
      <c r="E15" s="11">
        <v>88</v>
      </c>
      <c r="F15" s="11">
        <v>3</v>
      </c>
      <c r="G15" s="11">
        <v>85</v>
      </c>
      <c r="H15" s="9">
        <v>327</v>
      </c>
      <c r="I15" s="27">
        <f t="shared" si="1"/>
        <v>73.088685015290523</v>
      </c>
      <c r="J15" s="27">
        <f t="shared" si="2"/>
        <v>26.911314984709477</v>
      </c>
      <c r="K15" s="27">
        <f t="shared" si="3"/>
        <v>0.91743119266055051</v>
      </c>
      <c r="L15" s="27">
        <f t="shared" si="4"/>
        <v>25.993883792048926</v>
      </c>
      <c r="M15" s="27">
        <f t="shared" si="5"/>
        <v>100</v>
      </c>
    </row>
    <row r="16" spans="2:13" x14ac:dyDescent="0.25">
      <c r="B16" s="64"/>
      <c r="C16" s="2" t="s">
        <v>56</v>
      </c>
      <c r="D16" s="11">
        <v>1461</v>
      </c>
      <c r="E16" s="11">
        <v>807</v>
      </c>
      <c r="F16" s="11">
        <v>100</v>
      </c>
      <c r="G16" s="11">
        <v>707</v>
      </c>
      <c r="H16" s="9">
        <v>2268</v>
      </c>
      <c r="I16" s="27">
        <f t="shared" si="1"/>
        <v>64.417989417989418</v>
      </c>
      <c r="J16" s="27">
        <f t="shared" si="2"/>
        <v>35.582010582010582</v>
      </c>
      <c r="K16" s="27">
        <f t="shared" si="3"/>
        <v>4.409171075837742</v>
      </c>
      <c r="L16" s="27">
        <f t="shared" si="4"/>
        <v>31.172839506172838</v>
      </c>
      <c r="M16" s="27">
        <f t="shared" si="5"/>
        <v>100</v>
      </c>
    </row>
    <row r="17" spans="2:13" x14ac:dyDescent="0.25">
      <c r="B17" s="65"/>
      <c r="C17" s="19" t="s">
        <v>4</v>
      </c>
      <c r="D17" s="22">
        <v>26917</v>
      </c>
      <c r="E17" s="22">
        <v>14139</v>
      </c>
      <c r="F17" s="22">
        <v>2075</v>
      </c>
      <c r="G17" s="22">
        <v>12064</v>
      </c>
      <c r="H17" s="20">
        <v>41056</v>
      </c>
      <c r="I17" s="28">
        <f t="shared" si="1"/>
        <v>65.561671862821512</v>
      </c>
      <c r="J17" s="28">
        <f t="shared" si="2"/>
        <v>34.438328137178488</v>
      </c>
      <c r="K17" s="28">
        <f t="shared" si="3"/>
        <v>5.0540724863600932</v>
      </c>
      <c r="L17" s="28">
        <f t="shared" si="4"/>
        <v>29.384255650818393</v>
      </c>
      <c r="M17" s="28">
        <f t="shared" si="5"/>
        <v>100</v>
      </c>
    </row>
    <row r="18" spans="2:13" x14ac:dyDescent="0.25">
      <c r="B18" s="63" t="s">
        <v>21</v>
      </c>
      <c r="C18" s="3" t="s">
        <v>8</v>
      </c>
      <c r="D18" s="6">
        <v>21205</v>
      </c>
      <c r="E18" s="6">
        <v>8765</v>
      </c>
      <c r="F18" s="6">
        <v>1888</v>
      </c>
      <c r="G18" s="6">
        <v>6877</v>
      </c>
      <c r="H18" s="4">
        <v>29970</v>
      </c>
      <c r="I18" s="26">
        <f t="shared" si="1"/>
        <v>70.75408742075409</v>
      </c>
      <c r="J18" s="26">
        <f t="shared" si="2"/>
        <v>29.245912579245914</v>
      </c>
      <c r="K18" s="26">
        <f t="shared" si="3"/>
        <v>6.2996329662996331</v>
      </c>
      <c r="L18" s="26">
        <f t="shared" si="4"/>
        <v>22.946279612946281</v>
      </c>
      <c r="M18" s="26">
        <f t="shared" si="5"/>
        <v>100</v>
      </c>
    </row>
    <row r="19" spans="2:13" x14ac:dyDescent="0.25">
      <c r="B19" s="64"/>
      <c r="C19" s="2" t="s">
        <v>9</v>
      </c>
      <c r="D19" s="11">
        <v>4198</v>
      </c>
      <c r="E19" s="11">
        <v>2673</v>
      </c>
      <c r="F19" s="11">
        <v>665</v>
      </c>
      <c r="G19" s="11">
        <v>2008</v>
      </c>
      <c r="H19" s="9">
        <v>6871</v>
      </c>
      <c r="I19" s="27">
        <f t="shared" si="1"/>
        <v>61.097365740066948</v>
      </c>
      <c r="J19" s="27">
        <f t="shared" si="2"/>
        <v>38.902634259933052</v>
      </c>
      <c r="K19" s="27">
        <f t="shared" si="3"/>
        <v>9.6783583175665839</v>
      </c>
      <c r="L19" s="27">
        <f t="shared" si="4"/>
        <v>29.224275942366468</v>
      </c>
      <c r="M19" s="27">
        <f t="shared" si="5"/>
        <v>100</v>
      </c>
    </row>
    <row r="20" spans="2:13" x14ac:dyDescent="0.25">
      <c r="B20" s="64"/>
      <c r="C20" s="2" t="s">
        <v>10</v>
      </c>
      <c r="D20" s="11">
        <v>7685</v>
      </c>
      <c r="E20" s="11">
        <v>3745</v>
      </c>
      <c r="F20" s="11">
        <v>647</v>
      </c>
      <c r="G20" s="11">
        <v>3098</v>
      </c>
      <c r="H20" s="9">
        <v>11430</v>
      </c>
      <c r="I20" s="27">
        <f t="shared" si="1"/>
        <v>67.235345581802278</v>
      </c>
      <c r="J20" s="27">
        <f t="shared" si="2"/>
        <v>32.764654418197722</v>
      </c>
      <c r="K20" s="27">
        <f t="shared" si="3"/>
        <v>5.6605424321959754</v>
      </c>
      <c r="L20" s="27">
        <f t="shared" si="4"/>
        <v>27.104111986001751</v>
      </c>
      <c r="M20" s="27">
        <f t="shared" si="5"/>
        <v>100</v>
      </c>
    </row>
    <row r="21" spans="2:13" x14ac:dyDescent="0.25">
      <c r="B21" s="64"/>
      <c r="C21" s="2" t="s">
        <v>11</v>
      </c>
      <c r="D21" s="11">
        <v>45008</v>
      </c>
      <c r="E21" s="11">
        <v>14807</v>
      </c>
      <c r="F21" s="11">
        <v>7227</v>
      </c>
      <c r="G21" s="11">
        <v>7580</v>
      </c>
      <c r="H21" s="9">
        <v>59815</v>
      </c>
      <c r="I21" s="27">
        <f t="shared" si="1"/>
        <v>75.245339797709605</v>
      </c>
      <c r="J21" s="27">
        <f t="shared" si="2"/>
        <v>24.754660202290395</v>
      </c>
      <c r="K21" s="27">
        <f t="shared" si="3"/>
        <v>12.082253615313885</v>
      </c>
      <c r="L21" s="27">
        <f t="shared" si="4"/>
        <v>12.672406586976512</v>
      </c>
      <c r="M21" s="27">
        <f t="shared" si="5"/>
        <v>100</v>
      </c>
    </row>
    <row r="22" spans="2:13" x14ac:dyDescent="0.25">
      <c r="B22" s="65"/>
      <c r="C22" s="19" t="s">
        <v>4</v>
      </c>
      <c r="D22" s="22">
        <v>78096</v>
      </c>
      <c r="E22" s="22">
        <v>29990</v>
      </c>
      <c r="F22" s="22">
        <v>10427</v>
      </c>
      <c r="G22" s="22">
        <v>19563</v>
      </c>
      <c r="H22" s="20">
        <v>108086</v>
      </c>
      <c r="I22" s="28">
        <f t="shared" si="1"/>
        <v>72.253575856262614</v>
      </c>
      <c r="J22" s="28">
        <f t="shared" si="2"/>
        <v>27.746424143737393</v>
      </c>
      <c r="K22" s="28">
        <f t="shared" si="3"/>
        <v>9.6469478008252683</v>
      </c>
      <c r="L22" s="28">
        <f t="shared" si="4"/>
        <v>18.099476342912123</v>
      </c>
      <c r="M22" s="28">
        <f t="shared" si="5"/>
        <v>100</v>
      </c>
    </row>
    <row r="23" spans="2:13" x14ac:dyDescent="0.25">
      <c r="B23" s="63" t="s">
        <v>22</v>
      </c>
      <c r="C23" s="3" t="s">
        <v>12</v>
      </c>
      <c r="D23" s="6">
        <v>10797</v>
      </c>
      <c r="E23" s="6">
        <v>2719</v>
      </c>
      <c r="F23" s="6">
        <v>869</v>
      </c>
      <c r="G23" s="6">
        <v>1850</v>
      </c>
      <c r="H23" s="4">
        <v>13516</v>
      </c>
      <c r="I23" s="26">
        <f t="shared" si="1"/>
        <v>79.883101509322287</v>
      </c>
      <c r="J23" s="26">
        <f t="shared" si="2"/>
        <v>20.116898490677716</v>
      </c>
      <c r="K23" s="26">
        <f t="shared" si="3"/>
        <v>6.4294169872743421</v>
      </c>
      <c r="L23" s="26">
        <f t="shared" si="4"/>
        <v>13.687481503403372</v>
      </c>
      <c r="M23" s="26">
        <f t="shared" si="5"/>
        <v>100</v>
      </c>
    </row>
    <row r="24" spans="2:13" x14ac:dyDescent="0.25">
      <c r="B24" s="64"/>
      <c r="C24" s="2" t="s">
        <v>13</v>
      </c>
      <c r="D24" s="11">
        <v>985</v>
      </c>
      <c r="E24" s="11">
        <v>69</v>
      </c>
      <c r="F24" s="11">
        <v>50</v>
      </c>
      <c r="G24" s="11">
        <v>19</v>
      </c>
      <c r="H24" s="9">
        <v>1054</v>
      </c>
      <c r="I24" s="27">
        <f t="shared" si="1"/>
        <v>93.453510436432637</v>
      </c>
      <c r="J24" s="27">
        <f t="shared" si="2"/>
        <v>6.5464895635673619</v>
      </c>
      <c r="K24" s="27">
        <f t="shared" si="3"/>
        <v>4.7438330170777991</v>
      </c>
      <c r="L24" s="27">
        <f t="shared" si="4"/>
        <v>1.8026565464895636</v>
      </c>
      <c r="M24" s="27">
        <f t="shared" si="5"/>
        <v>100</v>
      </c>
    </row>
    <row r="25" spans="2:13" x14ac:dyDescent="0.25">
      <c r="B25" s="64"/>
      <c r="C25" s="2" t="s">
        <v>14</v>
      </c>
      <c r="D25" s="11">
        <v>195773</v>
      </c>
      <c r="E25" s="11">
        <v>8221</v>
      </c>
      <c r="F25" s="11">
        <v>2710</v>
      </c>
      <c r="G25" s="11">
        <v>5511</v>
      </c>
      <c r="H25" s="9">
        <v>203994</v>
      </c>
      <c r="I25" s="27">
        <f t="shared" si="1"/>
        <v>95.969979509201252</v>
      </c>
      <c r="J25" s="27">
        <f t="shared" si="2"/>
        <v>4.0300204907987487</v>
      </c>
      <c r="K25" s="27">
        <f t="shared" si="3"/>
        <v>1.3284704452091729</v>
      </c>
      <c r="L25" s="27">
        <f t="shared" si="4"/>
        <v>2.7015500455895758</v>
      </c>
      <c r="M25" s="27">
        <f t="shared" si="5"/>
        <v>100</v>
      </c>
    </row>
    <row r="26" spans="2:13" x14ac:dyDescent="0.25">
      <c r="B26" s="64"/>
      <c r="C26" s="2" t="s">
        <v>15</v>
      </c>
      <c r="D26" s="11">
        <v>57743</v>
      </c>
      <c r="E26" s="11">
        <v>3868</v>
      </c>
      <c r="F26" s="11">
        <v>1489</v>
      </c>
      <c r="G26" s="11">
        <v>2379</v>
      </c>
      <c r="H26" s="9">
        <v>61611</v>
      </c>
      <c r="I26" s="27">
        <f t="shared" si="1"/>
        <v>93.721900310009573</v>
      </c>
      <c r="J26" s="27">
        <f t="shared" si="2"/>
        <v>6.278099689990424</v>
      </c>
      <c r="K26" s="27">
        <f t="shared" si="3"/>
        <v>2.4167762250247518</v>
      </c>
      <c r="L26" s="27">
        <f t="shared" si="4"/>
        <v>3.8613234649656722</v>
      </c>
      <c r="M26" s="27">
        <f t="shared" si="5"/>
        <v>100</v>
      </c>
    </row>
    <row r="27" spans="2:13" x14ac:dyDescent="0.25">
      <c r="B27" s="64"/>
      <c r="C27" s="2" t="s">
        <v>16</v>
      </c>
      <c r="D27" s="11">
        <v>6003</v>
      </c>
      <c r="E27" s="11">
        <v>723</v>
      </c>
      <c r="F27" s="11">
        <v>352</v>
      </c>
      <c r="G27" s="11">
        <v>371</v>
      </c>
      <c r="H27" s="9">
        <v>6726</v>
      </c>
      <c r="I27" s="27">
        <f t="shared" si="1"/>
        <v>89.250669045495087</v>
      </c>
      <c r="J27" s="27">
        <f t="shared" si="2"/>
        <v>10.749330954504906</v>
      </c>
      <c r="K27" s="27">
        <f t="shared" si="3"/>
        <v>5.2334225393993457</v>
      </c>
      <c r="L27" s="27">
        <f t="shared" si="4"/>
        <v>5.5159084151055602</v>
      </c>
      <c r="M27" s="27">
        <f t="shared" si="5"/>
        <v>100</v>
      </c>
    </row>
    <row r="28" spans="2:13" x14ac:dyDescent="0.25">
      <c r="B28" s="64"/>
      <c r="C28" s="2" t="s">
        <v>17</v>
      </c>
      <c r="D28" s="11">
        <v>64643</v>
      </c>
      <c r="E28" s="11">
        <v>6075</v>
      </c>
      <c r="F28" s="11">
        <v>2787</v>
      </c>
      <c r="G28" s="11">
        <v>3288</v>
      </c>
      <c r="H28" s="9">
        <v>70718</v>
      </c>
      <c r="I28" s="27">
        <f t="shared" si="1"/>
        <v>91.409542125060099</v>
      </c>
      <c r="J28" s="27">
        <f t="shared" si="2"/>
        <v>8.5904578749399025</v>
      </c>
      <c r="K28" s="27">
        <f t="shared" si="3"/>
        <v>3.9410051189230466</v>
      </c>
      <c r="L28" s="27">
        <f t="shared" si="4"/>
        <v>4.6494527560168555</v>
      </c>
      <c r="M28" s="27">
        <f t="shared" si="5"/>
        <v>100</v>
      </c>
    </row>
    <row r="29" spans="2:13" x14ac:dyDescent="0.25">
      <c r="B29" s="65"/>
      <c r="C29" s="19" t="s">
        <v>4</v>
      </c>
      <c r="D29" s="22">
        <v>335944</v>
      </c>
      <c r="E29" s="22">
        <v>21675</v>
      </c>
      <c r="F29" s="22">
        <v>8257</v>
      </c>
      <c r="G29" s="22">
        <v>13418</v>
      </c>
      <c r="H29" s="20">
        <v>357619</v>
      </c>
      <c r="I29" s="28">
        <f t="shared" si="1"/>
        <v>93.939080417986744</v>
      </c>
      <c r="J29" s="28">
        <f t="shared" si="2"/>
        <v>6.06091958201326</v>
      </c>
      <c r="K29" s="28">
        <f t="shared" si="3"/>
        <v>2.3088817987858588</v>
      </c>
      <c r="L29" s="28">
        <f t="shared" si="4"/>
        <v>3.7520377832274012</v>
      </c>
      <c r="M29" s="28">
        <f t="shared" si="5"/>
        <v>100</v>
      </c>
    </row>
    <row r="30" spans="2:13" x14ac:dyDescent="0.25">
      <c r="B30" s="63" t="s">
        <v>23</v>
      </c>
      <c r="C30" s="3" t="s">
        <v>18</v>
      </c>
      <c r="D30" s="6">
        <v>152058</v>
      </c>
      <c r="E30" s="6">
        <v>6834</v>
      </c>
      <c r="F30" s="6">
        <v>2754</v>
      </c>
      <c r="G30" s="6">
        <v>4080</v>
      </c>
      <c r="H30" s="4">
        <v>158892</v>
      </c>
      <c r="I30" s="26">
        <f t="shared" si="1"/>
        <v>95.698965334944489</v>
      </c>
      <c r="J30" s="26">
        <f t="shared" si="2"/>
        <v>4.3010346650555098</v>
      </c>
      <c r="K30" s="26">
        <f t="shared" si="3"/>
        <v>1.7332527754701306</v>
      </c>
      <c r="L30" s="26">
        <f t="shared" si="4"/>
        <v>2.5677818895853788</v>
      </c>
      <c r="M30" s="26">
        <f t="shared" si="5"/>
        <v>100</v>
      </c>
    </row>
    <row r="31" spans="2:13" x14ac:dyDescent="0.25">
      <c r="B31" s="64"/>
      <c r="C31" s="2" t="s">
        <v>19</v>
      </c>
      <c r="D31" s="11">
        <v>29723</v>
      </c>
      <c r="E31" s="11">
        <v>1372</v>
      </c>
      <c r="F31" s="11">
        <v>471</v>
      </c>
      <c r="G31" s="11">
        <v>901</v>
      </c>
      <c r="H31" s="9">
        <v>31095</v>
      </c>
      <c r="I31" s="27">
        <f t="shared" si="1"/>
        <v>95.587715066730979</v>
      </c>
      <c r="J31" s="27">
        <f t="shared" si="2"/>
        <v>4.4122849332690146</v>
      </c>
      <c r="K31" s="27">
        <f t="shared" si="3"/>
        <v>1.5147129763627591</v>
      </c>
      <c r="L31" s="27">
        <f t="shared" si="4"/>
        <v>2.8975719569062552</v>
      </c>
      <c r="M31" s="27">
        <f t="shared" si="5"/>
        <v>100</v>
      </c>
    </row>
    <row r="32" spans="2:13" x14ac:dyDescent="0.25">
      <c r="B32" s="65"/>
      <c r="C32" s="19" t="s">
        <v>4</v>
      </c>
      <c r="D32" s="22">
        <v>181781</v>
      </c>
      <c r="E32" s="22">
        <v>8206</v>
      </c>
      <c r="F32" s="22">
        <v>3225</v>
      </c>
      <c r="G32" s="22">
        <v>4981</v>
      </c>
      <c r="H32" s="20">
        <v>189987</v>
      </c>
      <c r="I32" s="28">
        <f t="shared" si="1"/>
        <v>95.680757104433454</v>
      </c>
      <c r="J32" s="28">
        <f t="shared" si="2"/>
        <v>4.3192428955665383</v>
      </c>
      <c r="K32" s="28">
        <f t="shared" si="3"/>
        <v>1.6974845647333765</v>
      </c>
      <c r="L32" s="28">
        <f t="shared" si="4"/>
        <v>2.6217583308331625</v>
      </c>
      <c r="M32" s="28">
        <f t="shared" si="5"/>
        <v>100</v>
      </c>
    </row>
    <row r="33" spans="2:13" x14ac:dyDescent="0.25">
      <c r="B33" s="66" t="s">
        <v>29</v>
      </c>
      <c r="C33" s="66"/>
      <c r="D33" s="16">
        <v>707327</v>
      </c>
      <c r="E33" s="16">
        <v>111802</v>
      </c>
      <c r="F33" s="16">
        <v>31415</v>
      </c>
      <c r="G33" s="16">
        <v>80387</v>
      </c>
      <c r="H33" s="14">
        <v>819129</v>
      </c>
      <c r="I33" s="29">
        <f t="shared" si="1"/>
        <v>86.351111973816089</v>
      </c>
      <c r="J33" s="29">
        <f t="shared" si="2"/>
        <v>13.648888026183911</v>
      </c>
      <c r="K33" s="29">
        <f t="shared" si="3"/>
        <v>3.8351712611810842</v>
      </c>
      <c r="L33" s="29">
        <f t="shared" si="4"/>
        <v>9.8137167650028267</v>
      </c>
      <c r="M33" s="29">
        <f t="shared" si="5"/>
        <v>100</v>
      </c>
    </row>
  </sheetData>
  <mergeCells count="17">
    <mergeCell ref="B23:B29"/>
    <mergeCell ref="B30:B32"/>
    <mergeCell ref="B33:C33"/>
    <mergeCell ref="D4:D5"/>
    <mergeCell ref="B7:B11"/>
    <mergeCell ref="B12:B17"/>
    <mergeCell ref="B18:B22"/>
    <mergeCell ref="B4:B6"/>
    <mergeCell ref="C4:C6"/>
    <mergeCell ref="B2:M2"/>
    <mergeCell ref="I4:I5"/>
    <mergeCell ref="J4:L4"/>
    <mergeCell ref="M4:M5"/>
    <mergeCell ref="D6:H6"/>
    <mergeCell ref="I6:M6"/>
    <mergeCell ref="E4:G4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workbookViewId="0">
      <selection activeCell="A2" sqref="A2"/>
    </sheetView>
  </sheetViews>
  <sheetFormatPr defaultRowHeight="15" x14ac:dyDescent="0.25"/>
  <cols>
    <col min="2" max="2" width="13.140625" customWidth="1"/>
    <col min="3" max="3" width="20.42578125" customWidth="1"/>
    <col min="4" max="10" width="12.140625" customWidth="1"/>
  </cols>
  <sheetData>
    <row r="2" spans="2:11" ht="30" customHeight="1" x14ac:dyDescent="0.25">
      <c r="B2" s="81" t="s">
        <v>61</v>
      </c>
      <c r="C2" s="81"/>
      <c r="D2" s="81"/>
      <c r="E2" s="81"/>
      <c r="F2" s="81"/>
      <c r="G2" s="81"/>
      <c r="H2" s="81"/>
      <c r="I2" s="81"/>
      <c r="J2" s="81"/>
    </row>
    <row r="3" spans="2:11" x14ac:dyDescent="0.25">
      <c r="C3" s="38"/>
      <c r="D3" s="38"/>
      <c r="E3" s="38"/>
      <c r="F3" s="38"/>
      <c r="G3" s="38"/>
      <c r="H3" s="38"/>
      <c r="I3" s="38"/>
      <c r="J3" s="38"/>
    </row>
    <row r="4" spans="2:11" s="37" customFormat="1" x14ac:dyDescent="0.25">
      <c r="B4" s="71" t="s">
        <v>49</v>
      </c>
      <c r="C4" s="71" t="s">
        <v>48</v>
      </c>
      <c r="D4" s="88" t="s">
        <v>65</v>
      </c>
      <c r="E4" s="88" t="s">
        <v>35</v>
      </c>
      <c r="F4" s="88" t="s">
        <v>62</v>
      </c>
      <c r="G4" s="88" t="s">
        <v>63</v>
      </c>
      <c r="H4" s="88" t="s">
        <v>64</v>
      </c>
      <c r="I4" s="88" t="s">
        <v>36</v>
      </c>
      <c r="J4" s="88" t="s">
        <v>4</v>
      </c>
    </row>
    <row r="5" spans="2:11" x14ac:dyDescent="0.25">
      <c r="B5" s="72"/>
      <c r="C5" s="72"/>
      <c r="D5" s="89"/>
      <c r="E5" s="89"/>
      <c r="F5" s="89"/>
      <c r="G5" s="89"/>
      <c r="H5" s="89"/>
      <c r="I5" s="89"/>
      <c r="J5" s="89"/>
      <c r="K5" s="37"/>
    </row>
    <row r="6" spans="2:11" x14ac:dyDescent="0.25">
      <c r="B6" s="64" t="s">
        <v>20</v>
      </c>
      <c r="C6" s="2" t="s">
        <v>0</v>
      </c>
      <c r="D6" s="11">
        <v>4866</v>
      </c>
      <c r="E6" s="11">
        <v>1763</v>
      </c>
      <c r="F6" s="11">
        <v>5273</v>
      </c>
      <c r="G6" s="11">
        <v>27019</v>
      </c>
      <c r="H6" s="11">
        <v>9255</v>
      </c>
      <c r="I6" s="11">
        <v>1147</v>
      </c>
      <c r="J6" s="11">
        <f t="shared" ref="J6:J31" si="0">SUM(D6:I6)</f>
        <v>49323</v>
      </c>
      <c r="K6" s="37"/>
    </row>
    <row r="7" spans="2:11" x14ac:dyDescent="0.25">
      <c r="B7" s="64"/>
      <c r="C7" s="2" t="s">
        <v>1</v>
      </c>
      <c r="D7" s="11">
        <v>47</v>
      </c>
      <c r="E7" s="11">
        <v>26</v>
      </c>
      <c r="F7" s="11">
        <v>34</v>
      </c>
      <c r="G7" s="11">
        <v>275</v>
      </c>
      <c r="H7" s="11">
        <v>123</v>
      </c>
      <c r="I7" s="11">
        <v>19</v>
      </c>
      <c r="J7" s="11">
        <f t="shared" si="0"/>
        <v>524</v>
      </c>
      <c r="K7" s="37"/>
    </row>
    <row r="8" spans="2:11" x14ac:dyDescent="0.25">
      <c r="B8" s="64"/>
      <c r="C8" s="2" t="s">
        <v>2</v>
      </c>
      <c r="D8" s="11">
        <v>36888</v>
      </c>
      <c r="E8" s="11">
        <v>690</v>
      </c>
      <c r="F8" s="11">
        <v>196</v>
      </c>
      <c r="G8" s="11">
        <v>16170</v>
      </c>
      <c r="H8" s="11">
        <v>7045</v>
      </c>
      <c r="I8" s="11">
        <v>908</v>
      </c>
      <c r="J8" s="11">
        <f t="shared" si="0"/>
        <v>61897</v>
      </c>
      <c r="K8" s="37"/>
    </row>
    <row r="9" spans="2:11" x14ac:dyDescent="0.25">
      <c r="B9" s="64"/>
      <c r="C9" s="2" t="s">
        <v>3</v>
      </c>
      <c r="D9" s="11">
        <v>4116</v>
      </c>
      <c r="E9" s="11">
        <v>790</v>
      </c>
      <c r="F9" s="11">
        <v>540</v>
      </c>
      <c r="G9" s="11">
        <v>3612</v>
      </c>
      <c r="H9" s="11">
        <v>1386</v>
      </c>
      <c r="I9" s="11">
        <v>193</v>
      </c>
      <c r="J9" s="11">
        <f t="shared" si="0"/>
        <v>10637</v>
      </c>
      <c r="K9" s="37"/>
    </row>
    <row r="10" spans="2:11" x14ac:dyDescent="0.25">
      <c r="B10" s="65"/>
      <c r="C10" s="19" t="s">
        <v>4</v>
      </c>
      <c r="D10" s="22">
        <v>45917</v>
      </c>
      <c r="E10" s="22">
        <v>3269</v>
      </c>
      <c r="F10" s="22">
        <v>6043</v>
      </c>
      <c r="G10" s="22">
        <v>47076</v>
      </c>
      <c r="H10" s="22">
        <v>17809</v>
      </c>
      <c r="I10" s="22">
        <v>2267</v>
      </c>
      <c r="J10" s="22">
        <f t="shared" si="0"/>
        <v>122381</v>
      </c>
      <c r="K10" s="37"/>
    </row>
    <row r="11" spans="2:11" x14ac:dyDescent="0.25">
      <c r="B11" s="63" t="s">
        <v>68</v>
      </c>
      <c r="C11" s="3" t="s">
        <v>5</v>
      </c>
      <c r="D11" s="6">
        <v>3763</v>
      </c>
      <c r="E11" s="6">
        <v>52</v>
      </c>
      <c r="F11" s="6">
        <v>1811</v>
      </c>
      <c r="G11" s="6">
        <v>7481</v>
      </c>
      <c r="H11" s="6">
        <v>2630</v>
      </c>
      <c r="I11" s="6">
        <v>323</v>
      </c>
      <c r="J11" s="6">
        <f t="shared" si="0"/>
        <v>16060</v>
      </c>
      <c r="K11" s="37"/>
    </row>
    <row r="12" spans="2:11" ht="12.75" customHeight="1" x14ac:dyDescent="0.25">
      <c r="B12" s="64"/>
      <c r="C12" s="2" t="s">
        <v>6</v>
      </c>
      <c r="D12" s="11">
        <v>926</v>
      </c>
      <c r="E12" s="11">
        <v>103</v>
      </c>
      <c r="F12" s="11">
        <v>310</v>
      </c>
      <c r="G12" s="11">
        <v>1871</v>
      </c>
      <c r="H12" s="11">
        <v>1118</v>
      </c>
      <c r="I12" s="11">
        <v>212</v>
      </c>
      <c r="J12" s="11">
        <f t="shared" si="0"/>
        <v>4540</v>
      </c>
      <c r="K12" s="37"/>
    </row>
    <row r="13" spans="2:11" x14ac:dyDescent="0.25">
      <c r="B13" s="64"/>
      <c r="C13" s="2" t="s">
        <v>7</v>
      </c>
      <c r="D13" s="11">
        <v>4308</v>
      </c>
      <c r="E13" s="11">
        <v>1902</v>
      </c>
      <c r="F13" s="11">
        <v>1244</v>
      </c>
      <c r="G13" s="11">
        <v>5850</v>
      </c>
      <c r="H13" s="11">
        <v>3825</v>
      </c>
      <c r="I13" s="11">
        <v>732</v>
      </c>
      <c r="J13" s="11">
        <f t="shared" si="0"/>
        <v>17861</v>
      </c>
      <c r="K13" s="37"/>
    </row>
    <row r="14" spans="2:11" x14ac:dyDescent="0.25">
      <c r="B14" s="64"/>
      <c r="C14" s="2" t="s">
        <v>55</v>
      </c>
      <c r="D14" s="11">
        <v>85</v>
      </c>
      <c r="E14" s="11">
        <v>1</v>
      </c>
      <c r="F14" s="11">
        <v>24</v>
      </c>
      <c r="G14" s="11">
        <v>161</v>
      </c>
      <c r="H14" s="11">
        <v>48</v>
      </c>
      <c r="I14" s="11">
        <v>8</v>
      </c>
      <c r="J14" s="11">
        <f t="shared" si="0"/>
        <v>327</v>
      </c>
      <c r="K14" s="37"/>
    </row>
    <row r="15" spans="2:11" x14ac:dyDescent="0.25">
      <c r="B15" s="64"/>
      <c r="C15" s="2" t="s">
        <v>56</v>
      </c>
      <c r="D15" s="11">
        <v>1165</v>
      </c>
      <c r="E15" s="11">
        <v>103</v>
      </c>
      <c r="F15" s="11">
        <v>75</v>
      </c>
      <c r="G15" s="11">
        <v>620</v>
      </c>
      <c r="H15" s="11">
        <v>245</v>
      </c>
      <c r="I15" s="11">
        <v>60</v>
      </c>
      <c r="J15" s="11">
        <f t="shared" si="0"/>
        <v>2268</v>
      </c>
      <c r="K15" s="37"/>
    </row>
    <row r="16" spans="2:11" x14ac:dyDescent="0.25">
      <c r="B16" s="65"/>
      <c r="C16" s="19" t="s">
        <v>4</v>
      </c>
      <c r="D16" s="22">
        <v>10247</v>
      </c>
      <c r="E16" s="22">
        <v>2161</v>
      </c>
      <c r="F16" s="22">
        <v>3464</v>
      </c>
      <c r="G16" s="22">
        <v>15983</v>
      </c>
      <c r="H16" s="22">
        <v>7866</v>
      </c>
      <c r="I16" s="22">
        <v>1335</v>
      </c>
      <c r="J16" s="22">
        <f t="shared" si="0"/>
        <v>41056</v>
      </c>
      <c r="K16" s="37"/>
    </row>
    <row r="17" spans="2:11" x14ac:dyDescent="0.25">
      <c r="B17" s="63" t="s">
        <v>21</v>
      </c>
      <c r="C17" s="3" t="s">
        <v>8</v>
      </c>
      <c r="D17" s="6">
        <v>2624</v>
      </c>
      <c r="E17" s="6">
        <v>2878</v>
      </c>
      <c r="F17" s="6">
        <v>2857</v>
      </c>
      <c r="G17" s="6">
        <v>14019</v>
      </c>
      <c r="H17" s="6">
        <v>6378</v>
      </c>
      <c r="I17" s="6">
        <v>1214</v>
      </c>
      <c r="J17" s="6">
        <f t="shared" si="0"/>
        <v>29970</v>
      </c>
      <c r="K17" s="37"/>
    </row>
    <row r="18" spans="2:11" x14ac:dyDescent="0.25">
      <c r="B18" s="64"/>
      <c r="C18" s="2" t="s">
        <v>9</v>
      </c>
      <c r="D18" s="11">
        <v>1706</v>
      </c>
      <c r="E18" s="11">
        <v>329</v>
      </c>
      <c r="F18" s="11">
        <v>346</v>
      </c>
      <c r="G18" s="11">
        <v>2464</v>
      </c>
      <c r="H18" s="11">
        <v>1739</v>
      </c>
      <c r="I18" s="11">
        <v>287</v>
      </c>
      <c r="J18" s="11">
        <f t="shared" si="0"/>
        <v>6871</v>
      </c>
      <c r="K18" s="37"/>
    </row>
    <row r="19" spans="2:11" x14ac:dyDescent="0.25">
      <c r="B19" s="64"/>
      <c r="C19" s="2" t="s">
        <v>10</v>
      </c>
      <c r="D19" s="11">
        <v>4279</v>
      </c>
      <c r="E19" s="11">
        <v>1692</v>
      </c>
      <c r="F19" s="11">
        <v>495</v>
      </c>
      <c r="G19" s="11">
        <v>3447</v>
      </c>
      <c r="H19" s="11">
        <v>1329</v>
      </c>
      <c r="I19" s="11">
        <v>188</v>
      </c>
      <c r="J19" s="11">
        <f t="shared" si="0"/>
        <v>11430</v>
      </c>
      <c r="K19" s="37"/>
    </row>
    <row r="20" spans="2:11" x14ac:dyDescent="0.25">
      <c r="B20" s="64"/>
      <c r="C20" s="2" t="s">
        <v>11</v>
      </c>
      <c r="D20" s="11">
        <v>39569</v>
      </c>
      <c r="E20" s="11">
        <v>1581</v>
      </c>
      <c r="F20" s="11">
        <v>2224</v>
      </c>
      <c r="G20" s="11">
        <v>10832</v>
      </c>
      <c r="H20" s="11">
        <v>5138</v>
      </c>
      <c r="I20" s="11">
        <v>471</v>
      </c>
      <c r="J20" s="11">
        <f t="shared" si="0"/>
        <v>59815</v>
      </c>
      <c r="K20" s="37"/>
    </row>
    <row r="21" spans="2:11" x14ac:dyDescent="0.25">
      <c r="B21" s="65"/>
      <c r="C21" s="19" t="s">
        <v>4</v>
      </c>
      <c r="D21" s="22">
        <v>48178</v>
      </c>
      <c r="E21" s="22">
        <v>6480</v>
      </c>
      <c r="F21" s="22">
        <v>5922</v>
      </c>
      <c r="G21" s="22">
        <v>30762</v>
      </c>
      <c r="H21" s="22">
        <v>14584</v>
      </c>
      <c r="I21" s="22">
        <v>2160</v>
      </c>
      <c r="J21" s="22">
        <f t="shared" si="0"/>
        <v>108086</v>
      </c>
      <c r="K21" s="37"/>
    </row>
    <row r="22" spans="2:11" x14ac:dyDescent="0.25">
      <c r="B22" s="63" t="s">
        <v>22</v>
      </c>
      <c r="C22" s="3" t="s">
        <v>12</v>
      </c>
      <c r="D22" s="6">
        <v>4771</v>
      </c>
      <c r="E22" s="6">
        <v>186</v>
      </c>
      <c r="F22" s="6">
        <v>641</v>
      </c>
      <c r="G22" s="6">
        <v>4365</v>
      </c>
      <c r="H22" s="6">
        <v>2998</v>
      </c>
      <c r="I22" s="6">
        <v>555</v>
      </c>
      <c r="J22" s="6">
        <f t="shared" si="0"/>
        <v>13516</v>
      </c>
      <c r="K22" s="37"/>
    </row>
    <row r="23" spans="2:11" x14ac:dyDescent="0.25">
      <c r="B23" s="64"/>
      <c r="C23" s="2" t="s">
        <v>13</v>
      </c>
      <c r="D23" s="11">
        <v>880</v>
      </c>
      <c r="E23" s="11">
        <v>2</v>
      </c>
      <c r="F23" s="11">
        <v>12</v>
      </c>
      <c r="G23" s="11">
        <v>82</v>
      </c>
      <c r="H23" s="11">
        <v>67</v>
      </c>
      <c r="I23" s="11">
        <v>11</v>
      </c>
      <c r="J23" s="11">
        <f t="shared" si="0"/>
        <v>1054</v>
      </c>
      <c r="K23" s="37"/>
    </row>
    <row r="24" spans="2:11" x14ac:dyDescent="0.25">
      <c r="B24" s="64"/>
      <c r="C24" s="2" t="s">
        <v>14</v>
      </c>
      <c r="D24" s="11">
        <v>66559</v>
      </c>
      <c r="E24" s="11">
        <v>1784</v>
      </c>
      <c r="F24" s="11">
        <v>22607</v>
      </c>
      <c r="G24" s="11">
        <v>79001</v>
      </c>
      <c r="H24" s="11">
        <v>32140</v>
      </c>
      <c r="I24" s="11">
        <v>1903</v>
      </c>
      <c r="J24" s="11">
        <f t="shared" si="0"/>
        <v>203994</v>
      </c>
      <c r="K24" s="37"/>
    </row>
    <row r="25" spans="2:11" x14ac:dyDescent="0.25">
      <c r="B25" s="64"/>
      <c r="C25" s="2" t="s">
        <v>15</v>
      </c>
      <c r="D25" s="11">
        <v>9649</v>
      </c>
      <c r="E25" s="11">
        <v>222</v>
      </c>
      <c r="F25" s="11">
        <v>23</v>
      </c>
      <c r="G25" s="11">
        <v>36152</v>
      </c>
      <c r="H25" s="11">
        <v>14390</v>
      </c>
      <c r="I25" s="11">
        <v>1175</v>
      </c>
      <c r="J25" s="11">
        <f t="shared" si="0"/>
        <v>61611</v>
      </c>
      <c r="K25" s="37"/>
    </row>
    <row r="26" spans="2:11" x14ac:dyDescent="0.25">
      <c r="B26" s="64"/>
      <c r="C26" s="2" t="s">
        <v>16</v>
      </c>
      <c r="D26" s="11">
        <v>1649</v>
      </c>
      <c r="E26" s="11">
        <v>15</v>
      </c>
      <c r="F26" s="11">
        <v>464</v>
      </c>
      <c r="G26" s="11">
        <v>2662</v>
      </c>
      <c r="H26" s="11">
        <v>1783</v>
      </c>
      <c r="I26" s="11">
        <v>153</v>
      </c>
      <c r="J26" s="11">
        <f t="shared" si="0"/>
        <v>6726</v>
      </c>
      <c r="K26" s="37"/>
    </row>
    <row r="27" spans="2:11" x14ac:dyDescent="0.25">
      <c r="B27" s="64"/>
      <c r="C27" s="2" t="s">
        <v>17</v>
      </c>
      <c r="D27" s="11">
        <v>18477</v>
      </c>
      <c r="E27" s="11">
        <v>521</v>
      </c>
      <c r="F27" s="11">
        <v>6763</v>
      </c>
      <c r="G27" s="11">
        <v>25084</v>
      </c>
      <c r="H27" s="11">
        <v>18119</v>
      </c>
      <c r="I27" s="11">
        <v>1754</v>
      </c>
      <c r="J27" s="11">
        <f t="shared" si="0"/>
        <v>70718</v>
      </c>
      <c r="K27" s="37"/>
    </row>
    <row r="28" spans="2:11" x14ac:dyDescent="0.25">
      <c r="B28" s="65"/>
      <c r="C28" s="19" t="s">
        <v>4</v>
      </c>
      <c r="D28" s="22">
        <v>101985</v>
      </c>
      <c r="E28" s="22">
        <v>2730</v>
      </c>
      <c r="F28" s="22">
        <v>30510</v>
      </c>
      <c r="G28" s="22">
        <v>147346</v>
      </c>
      <c r="H28" s="22">
        <v>69497</v>
      </c>
      <c r="I28" s="22">
        <v>5551</v>
      </c>
      <c r="J28" s="22">
        <f t="shared" si="0"/>
        <v>357619</v>
      </c>
      <c r="K28" s="37"/>
    </row>
    <row r="29" spans="2:11" x14ac:dyDescent="0.25">
      <c r="B29" s="63" t="s">
        <v>23</v>
      </c>
      <c r="C29" s="3" t="s">
        <v>18</v>
      </c>
      <c r="D29" s="6">
        <v>80213</v>
      </c>
      <c r="E29" s="6">
        <v>529</v>
      </c>
      <c r="F29" s="6">
        <v>9505</v>
      </c>
      <c r="G29" s="6">
        <v>47722</v>
      </c>
      <c r="H29" s="6">
        <v>19522</v>
      </c>
      <c r="I29" s="6">
        <v>1401</v>
      </c>
      <c r="J29" s="6">
        <f t="shared" si="0"/>
        <v>158892</v>
      </c>
      <c r="K29" s="37"/>
    </row>
    <row r="30" spans="2:11" x14ac:dyDescent="0.25">
      <c r="B30" s="64"/>
      <c r="C30" s="2" t="s">
        <v>19</v>
      </c>
      <c r="D30" s="11">
        <v>1706</v>
      </c>
      <c r="E30" s="11">
        <v>621</v>
      </c>
      <c r="F30" s="11">
        <v>4146</v>
      </c>
      <c r="G30" s="11">
        <v>18448</v>
      </c>
      <c r="H30" s="11">
        <v>5620</v>
      </c>
      <c r="I30" s="11">
        <v>554</v>
      </c>
      <c r="J30" s="11">
        <f t="shared" si="0"/>
        <v>31095</v>
      </c>
      <c r="K30" s="37"/>
    </row>
    <row r="31" spans="2:11" x14ac:dyDescent="0.25">
      <c r="B31" s="65"/>
      <c r="C31" s="19" t="s">
        <v>4</v>
      </c>
      <c r="D31" s="22">
        <v>81919</v>
      </c>
      <c r="E31" s="22">
        <v>1150</v>
      </c>
      <c r="F31" s="22">
        <v>13651</v>
      </c>
      <c r="G31" s="22">
        <v>66170</v>
      </c>
      <c r="H31" s="22">
        <v>25142</v>
      </c>
      <c r="I31" s="22">
        <v>1955</v>
      </c>
      <c r="J31" s="22">
        <f t="shared" si="0"/>
        <v>189987</v>
      </c>
      <c r="K31" s="37"/>
    </row>
    <row r="32" spans="2:11" x14ac:dyDescent="0.25">
      <c r="B32" s="66" t="s">
        <v>29</v>
      </c>
      <c r="C32" s="66"/>
      <c r="D32" s="16">
        <v>288246</v>
      </c>
      <c r="E32" s="16">
        <f t="shared" ref="E32:I32" si="1">SUM(E31,E28,E21,E16,E10)</f>
        <v>15790</v>
      </c>
      <c r="F32" s="16">
        <f t="shared" si="1"/>
        <v>59590</v>
      </c>
      <c r="G32" s="16">
        <f t="shared" si="1"/>
        <v>307337</v>
      </c>
      <c r="H32" s="16">
        <f t="shared" si="1"/>
        <v>134898</v>
      </c>
      <c r="I32" s="16">
        <f t="shared" si="1"/>
        <v>13268</v>
      </c>
      <c r="J32" s="16">
        <f>SUM(D32:I32)</f>
        <v>819129</v>
      </c>
      <c r="K32" s="37"/>
    </row>
    <row r="33" spans="11:11" x14ac:dyDescent="0.25">
      <c r="K33" s="37"/>
    </row>
  </sheetData>
  <mergeCells count="16">
    <mergeCell ref="B22:B28"/>
    <mergeCell ref="B29:B31"/>
    <mergeCell ref="B32:C32"/>
    <mergeCell ref="B6:B10"/>
    <mergeCell ref="B11:B16"/>
    <mergeCell ref="B17:B21"/>
    <mergeCell ref="B2:J2"/>
    <mergeCell ref="D4:D5"/>
    <mergeCell ref="E4:E5"/>
    <mergeCell ref="F4:F5"/>
    <mergeCell ref="G4:G5"/>
    <mergeCell ref="H4:H5"/>
    <mergeCell ref="I4:I5"/>
    <mergeCell ref="J4:J5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workbookViewId="0">
      <selection activeCell="A2" sqref="A2"/>
    </sheetView>
  </sheetViews>
  <sheetFormatPr defaultRowHeight="15" x14ac:dyDescent="0.25"/>
  <cols>
    <col min="2" max="2" width="16" customWidth="1"/>
    <col min="3" max="3" width="25.42578125" customWidth="1"/>
    <col min="4" max="4" width="15.85546875" customWidth="1"/>
  </cols>
  <sheetData>
    <row r="2" spans="2:5" ht="45.75" customHeight="1" x14ac:dyDescent="0.25">
      <c r="B2" s="81" t="s">
        <v>66</v>
      </c>
      <c r="C2" s="81"/>
      <c r="D2" s="81"/>
    </row>
    <row r="3" spans="2:5" x14ac:dyDescent="0.25">
      <c r="B3" s="90"/>
      <c r="C3" s="90"/>
      <c r="D3" s="90"/>
      <c r="E3" s="25"/>
    </row>
    <row r="4" spans="2:5" x14ac:dyDescent="0.25">
      <c r="B4" s="58" t="s">
        <v>49</v>
      </c>
      <c r="C4" s="58" t="s">
        <v>48</v>
      </c>
      <c r="D4" s="59" t="s">
        <v>67</v>
      </c>
      <c r="E4" s="25"/>
    </row>
    <row r="5" spans="2:5" x14ac:dyDescent="0.25">
      <c r="B5" s="64" t="s">
        <v>20</v>
      </c>
      <c r="C5" s="2" t="s">
        <v>0</v>
      </c>
      <c r="D5" s="31">
        <v>0.84902302960328124</v>
      </c>
      <c r="E5" s="25"/>
    </row>
    <row r="6" spans="2:5" x14ac:dyDescent="0.25">
      <c r="B6" s="64"/>
      <c r="C6" s="2" t="s">
        <v>1</v>
      </c>
      <c r="D6" s="31">
        <v>0.83701416997206668</v>
      </c>
      <c r="E6" s="25"/>
    </row>
    <row r="7" spans="2:5" x14ac:dyDescent="0.25">
      <c r="B7" s="64"/>
      <c r="C7" s="2" t="s">
        <v>2</v>
      </c>
      <c r="D7" s="31">
        <v>0.83767853763571976</v>
      </c>
      <c r="E7" s="25"/>
    </row>
    <row r="8" spans="2:5" x14ac:dyDescent="0.25">
      <c r="B8" s="64"/>
      <c r="C8" s="2" t="s">
        <v>3</v>
      </c>
      <c r="D8" s="31">
        <v>0.85987500576204923</v>
      </c>
      <c r="E8" s="25"/>
    </row>
    <row r="9" spans="2:5" x14ac:dyDescent="0.25">
      <c r="B9" s="65"/>
      <c r="C9" s="19" t="s">
        <v>4</v>
      </c>
      <c r="D9" s="32">
        <v>0.84632217686662281</v>
      </c>
      <c r="E9" s="25"/>
    </row>
    <row r="10" spans="2:5" x14ac:dyDescent="0.25">
      <c r="B10" s="63" t="s">
        <v>68</v>
      </c>
      <c r="C10" s="3" t="s">
        <v>5</v>
      </c>
      <c r="D10" s="30">
        <v>0.82685002668250562</v>
      </c>
      <c r="E10" s="25"/>
    </row>
    <row r="11" spans="2:5" x14ac:dyDescent="0.25">
      <c r="B11" s="64"/>
      <c r="C11" s="2" t="s">
        <v>6</v>
      </c>
      <c r="D11" s="31">
        <v>0.84450924594161636</v>
      </c>
      <c r="E11" s="25"/>
    </row>
    <row r="12" spans="2:5" x14ac:dyDescent="0.25">
      <c r="B12" s="64"/>
      <c r="C12" s="2" t="s">
        <v>7</v>
      </c>
      <c r="D12" s="31">
        <v>0.82694114554913822</v>
      </c>
      <c r="E12" s="25"/>
    </row>
    <row r="13" spans="2:5" x14ac:dyDescent="0.25">
      <c r="B13" s="64"/>
      <c r="C13" s="2" t="s">
        <v>55</v>
      </c>
      <c r="D13" s="31">
        <v>0.77201177157894729</v>
      </c>
      <c r="E13" s="25"/>
    </row>
    <row r="14" spans="2:5" x14ac:dyDescent="0.25">
      <c r="B14" s="64"/>
      <c r="C14" s="2" t="s">
        <v>56</v>
      </c>
      <c r="D14" s="31">
        <v>0.82192608526465027</v>
      </c>
      <c r="E14" s="25"/>
    </row>
    <row r="15" spans="2:5" x14ac:dyDescent="0.25">
      <c r="B15" s="65"/>
      <c r="C15" s="19" t="s">
        <v>4</v>
      </c>
      <c r="D15" s="32">
        <v>0.82868607197820998</v>
      </c>
      <c r="E15" s="25"/>
    </row>
    <row r="16" spans="2:5" x14ac:dyDescent="0.25">
      <c r="B16" s="63" t="s">
        <v>21</v>
      </c>
      <c r="C16" s="3" t="s">
        <v>8</v>
      </c>
      <c r="D16" s="30">
        <v>0.8325071113557484</v>
      </c>
      <c r="E16" s="25"/>
    </row>
    <row r="17" spans="2:5" x14ac:dyDescent="0.25">
      <c r="B17" s="64"/>
      <c r="C17" s="2" t="s">
        <v>9</v>
      </c>
      <c r="D17" s="31">
        <v>0.85912190168391989</v>
      </c>
      <c r="E17" s="25"/>
    </row>
    <row r="18" spans="2:5" x14ac:dyDescent="0.25">
      <c r="B18" s="64"/>
      <c r="C18" s="2" t="s">
        <v>10</v>
      </c>
      <c r="D18" s="31">
        <v>0.84552634857315623</v>
      </c>
      <c r="E18" s="25"/>
    </row>
    <row r="19" spans="2:5" x14ac:dyDescent="0.25">
      <c r="B19" s="64"/>
      <c r="C19" s="2" t="s">
        <v>11</v>
      </c>
      <c r="D19" s="31">
        <v>0.85561074576388085</v>
      </c>
      <c r="E19" s="25"/>
    </row>
    <row r="20" spans="2:5" x14ac:dyDescent="0.25">
      <c r="B20" s="65"/>
      <c r="C20" s="19" t="s">
        <v>4</v>
      </c>
      <c r="D20" s="32">
        <v>0.84684182436388056</v>
      </c>
      <c r="E20" s="25"/>
    </row>
    <row r="21" spans="2:5" x14ac:dyDescent="0.25">
      <c r="B21" s="63" t="s">
        <v>22</v>
      </c>
      <c r="C21" s="3" t="s">
        <v>12</v>
      </c>
      <c r="D21" s="30">
        <v>0.85948499074974882</v>
      </c>
      <c r="E21" s="25"/>
    </row>
    <row r="22" spans="2:5" x14ac:dyDescent="0.25">
      <c r="B22" s="64"/>
      <c r="C22" s="2" t="s">
        <v>13</v>
      </c>
      <c r="D22" s="31">
        <v>0.88264815322263246</v>
      </c>
      <c r="E22" s="25"/>
    </row>
    <row r="23" spans="2:5" x14ac:dyDescent="0.25">
      <c r="B23" s="64"/>
      <c r="C23" s="2" t="s">
        <v>14</v>
      </c>
      <c r="D23" s="31">
        <v>0.89296611860267661</v>
      </c>
      <c r="E23" s="25"/>
    </row>
    <row r="24" spans="2:5" x14ac:dyDescent="0.25">
      <c r="B24" s="64"/>
      <c r="C24" s="2" t="s">
        <v>15</v>
      </c>
      <c r="D24" s="31">
        <v>0.87007211195044798</v>
      </c>
      <c r="E24" s="25"/>
    </row>
    <row r="25" spans="2:5" x14ac:dyDescent="0.25">
      <c r="B25" s="64"/>
      <c r="C25" s="2" t="s">
        <v>16</v>
      </c>
      <c r="D25" s="31">
        <v>0.88619975115700944</v>
      </c>
      <c r="E25" s="25"/>
    </row>
    <row r="26" spans="2:5" x14ac:dyDescent="0.25">
      <c r="B26" s="64"/>
      <c r="C26" s="2" t="s">
        <v>17</v>
      </c>
      <c r="D26" s="31">
        <v>0.90599238909995938</v>
      </c>
      <c r="E26" s="25"/>
    </row>
    <row r="27" spans="2:5" x14ac:dyDescent="0.25">
      <c r="B27" s="65"/>
      <c r="C27" s="19" t="s">
        <v>4</v>
      </c>
      <c r="D27" s="32">
        <v>0.88966400723415884</v>
      </c>
      <c r="E27" s="25"/>
    </row>
    <row r="28" spans="2:5" x14ac:dyDescent="0.25">
      <c r="B28" s="63" t="s">
        <v>23</v>
      </c>
      <c r="C28" s="3" t="s">
        <v>18</v>
      </c>
      <c r="D28" s="30">
        <v>0.90684079152766539</v>
      </c>
      <c r="E28" s="25"/>
    </row>
    <row r="29" spans="2:5" x14ac:dyDescent="0.25">
      <c r="B29" s="64"/>
      <c r="C29" s="2" t="s">
        <v>19</v>
      </c>
      <c r="D29" s="31">
        <v>0.89182244464096028</v>
      </c>
      <c r="E29" s="25"/>
    </row>
    <row r="30" spans="2:5" x14ac:dyDescent="0.25">
      <c r="B30" s="65"/>
      <c r="C30" s="19" t="s">
        <v>4</v>
      </c>
      <c r="D30" s="32">
        <v>0.9044615937663657</v>
      </c>
      <c r="E30" s="25"/>
    </row>
    <row r="31" spans="2:5" x14ac:dyDescent="0.25">
      <c r="B31" s="66" t="s">
        <v>29</v>
      </c>
      <c r="C31" s="66"/>
      <c r="D31" s="32">
        <v>0.88100000000000001</v>
      </c>
    </row>
  </sheetData>
  <mergeCells count="8">
    <mergeCell ref="B2:D2"/>
    <mergeCell ref="B31:C31"/>
    <mergeCell ref="B16:B20"/>
    <mergeCell ref="B21:B27"/>
    <mergeCell ref="B28:B30"/>
    <mergeCell ref="B3:D3"/>
    <mergeCell ref="B5:B9"/>
    <mergeCell ref="B10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</vt:lpstr>
      <vt:lpstr>Tab 1</vt:lpstr>
      <vt:lpstr>Tab 2</vt:lpstr>
      <vt:lpstr>Tab 3</vt:lpstr>
      <vt:lpstr>Tab 4</vt:lpstr>
      <vt:lpstr>Tab 5</vt:lpstr>
      <vt:lpstr>Tab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Mattei</dc:creator>
  <cp:lastModifiedBy>Utente</cp:lastModifiedBy>
  <dcterms:created xsi:type="dcterms:W3CDTF">2020-05-08T07:29:43Z</dcterms:created>
  <dcterms:modified xsi:type="dcterms:W3CDTF">2020-05-27T10:45:42Z</dcterms:modified>
</cp:coreProperties>
</file>