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"/>
    </mc:Choice>
  </mc:AlternateContent>
  <xr:revisionPtr revIDLastSave="0" documentId="8_{BB6204FC-1B4C-49CC-89F0-FBF78DE5F746}" xr6:coauthVersionLast="36" xr6:coauthVersionMax="36" xr10:uidLastSave="{00000000-0000-0000-0000-000000000000}"/>
  <bookViews>
    <workbookView xWindow="0" yWindow="0" windowWidth="20490" windowHeight="6705" xr2:uid="{508D2FD4-9303-4700-AC25-17BBC5072EA9}"/>
  </bookViews>
  <sheets>
    <sheet name="Telefono" sheetId="1" r:id="rId1"/>
    <sheet name="Mail" sheetId="2" r:id="rId2"/>
    <sheet name="Mail per Coda" sheetId="3" r:id="rId3"/>
    <sheet name="Web" sheetId="4" r:id="rId4"/>
    <sheet name="Mensile Aprile 2022 + grafici" sheetId="7" r:id="rId5"/>
    <sheet name="Immagine Grafici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Telefono!$F$10:$H$39</definedName>
    <definedName name="_xlnm._FilterDatabase" localSheetId="3" hidden="1">Web!$F$10:$H$38</definedName>
    <definedName name="connessione" localSheetId="4">[1]Storico_Fatture!$E$16:$E$26</definedName>
    <definedName name="connessione">[2]Storico_Fatture!$E$16:$E$26</definedName>
    <definedName name="CONSIP_MAGGIO" localSheetId="1">#REF!</definedName>
    <definedName name="CONSIP_MAGGIO" localSheetId="2">#REF!</definedName>
    <definedName name="CONSIP_MAGGIO" localSheetId="4">#REF!</definedName>
    <definedName name="CONSIP_MAGGIO" localSheetId="0">#REF!</definedName>
    <definedName name="CONSIP_MAGGIO" localSheetId="3">#REF!</definedName>
    <definedName name="CONSIP_MAGGIO">#REF!</definedName>
    <definedName name="conversazione" localSheetId="4">[1]Storico_Fatture!$G$16:$G$26</definedName>
    <definedName name="conversazione">[2]Storico_Fatture!$G$16:$G$26</definedName>
    <definedName name="gestite" localSheetId="4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4">[1]Storico_Fatture!$D$16:$D$26</definedName>
    <definedName name="sistema">[2]Storico_Fatture!$D$16:$D$26</definedName>
    <definedName name="telefono" localSheetId="4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7" l="1"/>
  <c r="J32" i="7"/>
  <c r="I32" i="7"/>
  <c r="H32" i="7"/>
  <c r="G32" i="7"/>
  <c r="F32" i="7"/>
  <c r="E32" i="7"/>
  <c r="O30" i="7"/>
  <c r="M30" i="7"/>
  <c r="L30" i="7"/>
  <c r="C30" i="7"/>
  <c r="M29" i="7"/>
  <c r="L29" i="7"/>
  <c r="C29" i="7"/>
  <c r="O29" i="7" s="1"/>
  <c r="O28" i="7"/>
  <c r="M28" i="7"/>
  <c r="L28" i="7"/>
  <c r="C28" i="7"/>
  <c r="M27" i="7"/>
  <c r="L27" i="7"/>
  <c r="C27" i="7"/>
  <c r="O27" i="7" s="1"/>
  <c r="O26" i="7"/>
  <c r="M26" i="7"/>
  <c r="L26" i="7"/>
  <c r="C26" i="7"/>
  <c r="M25" i="7"/>
  <c r="L25" i="7"/>
  <c r="C25" i="7"/>
  <c r="O25" i="7" s="1"/>
  <c r="O24" i="7"/>
  <c r="M24" i="7"/>
  <c r="L24" i="7"/>
  <c r="C24" i="7"/>
  <c r="M23" i="7"/>
  <c r="L23" i="7"/>
  <c r="C23" i="7"/>
  <c r="O23" i="7" s="1"/>
  <c r="O22" i="7"/>
  <c r="M22" i="7"/>
  <c r="L22" i="7"/>
  <c r="C22" i="7"/>
  <c r="M21" i="7"/>
  <c r="L21" i="7"/>
  <c r="C21" i="7"/>
  <c r="O21" i="7" s="1"/>
  <c r="O20" i="7"/>
  <c r="M20" i="7"/>
  <c r="L20" i="7"/>
  <c r="C20" i="7"/>
  <c r="M19" i="7"/>
  <c r="L19" i="7"/>
  <c r="C19" i="7"/>
  <c r="O19" i="7" s="1"/>
  <c r="O18" i="7"/>
  <c r="M18" i="7"/>
  <c r="L18" i="7"/>
  <c r="C18" i="7"/>
  <c r="M17" i="7"/>
  <c r="L17" i="7"/>
  <c r="C17" i="7"/>
  <c r="O17" i="7" s="1"/>
  <c r="O16" i="7"/>
  <c r="M16" i="7"/>
  <c r="L16" i="7"/>
  <c r="C16" i="7"/>
  <c r="M15" i="7"/>
  <c r="L15" i="7"/>
  <c r="C15" i="7"/>
  <c r="O15" i="7" s="1"/>
  <c r="O14" i="7"/>
  <c r="M14" i="7"/>
  <c r="L14" i="7"/>
  <c r="C14" i="7"/>
  <c r="W13" i="7"/>
  <c r="V13" i="7"/>
  <c r="U13" i="7"/>
  <c r="M13" i="7"/>
  <c r="L13" i="7"/>
  <c r="C13" i="7"/>
  <c r="O13" i="7" s="1"/>
  <c r="W12" i="7"/>
  <c r="V12" i="7"/>
  <c r="U12" i="7"/>
  <c r="M12" i="7"/>
  <c r="L12" i="7"/>
  <c r="C12" i="7"/>
  <c r="O12" i="7" s="1"/>
  <c r="W11" i="7"/>
  <c r="V11" i="7"/>
  <c r="U11" i="7"/>
  <c r="M11" i="7"/>
  <c r="L11" i="7"/>
  <c r="C11" i="7"/>
  <c r="O11" i="7" s="1"/>
  <c r="W10" i="7"/>
  <c r="V10" i="7"/>
  <c r="U10" i="7"/>
  <c r="M10" i="7"/>
  <c r="L10" i="7"/>
  <c r="C10" i="7"/>
  <c r="O10" i="7" s="1"/>
  <c r="W9" i="7"/>
  <c r="V9" i="7"/>
  <c r="U9" i="7"/>
  <c r="O9" i="7"/>
  <c r="M9" i="7"/>
  <c r="L9" i="7"/>
  <c r="C9" i="7"/>
  <c r="W8" i="7"/>
  <c r="V8" i="7"/>
  <c r="U8" i="7"/>
  <c r="O8" i="7"/>
  <c r="M8" i="7"/>
  <c r="L8" i="7"/>
  <c r="C8" i="7"/>
  <c r="M7" i="7"/>
  <c r="L7" i="7"/>
  <c r="C7" i="7"/>
  <c r="O7" i="7" s="1"/>
  <c r="H39" i="4" l="1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K11" i="3"/>
  <c r="J11" i="3"/>
  <c r="I11" i="3"/>
  <c r="H11" i="3"/>
  <c r="G11" i="3"/>
  <c r="F11" i="3"/>
  <c r="E11" i="3"/>
  <c r="D11" i="3"/>
  <c r="L10" i="3"/>
  <c r="L11" i="3" s="1"/>
  <c r="H14" i="2"/>
  <c r="D14" i="2"/>
  <c r="H13" i="2"/>
  <c r="D13" i="2"/>
  <c r="H12" i="2"/>
  <c r="D12" i="2"/>
  <c r="H11" i="2"/>
  <c r="D11" i="2"/>
  <c r="H10" i="2"/>
  <c r="D10" i="2"/>
  <c r="H9" i="2"/>
  <c r="D9" i="2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E12" i="3" l="1"/>
  <c r="H12" i="3"/>
  <c r="F12" i="3"/>
  <c r="D12" i="3"/>
  <c r="I12" i="3"/>
  <c r="K12" i="3"/>
  <c r="G12" i="3"/>
  <c r="J12" i="3"/>
  <c r="M10" i="3"/>
</calcChain>
</file>

<file path=xl/sharedStrings.xml><?xml version="1.0" encoding="utf-8"?>
<sst xmlns="http://schemas.openxmlformats.org/spreadsheetml/2006/main" count="443" uniqueCount="129">
  <si>
    <t>ANPAL - Casi in stato chiuso generati dal canale telefonico. Sintetico per Tipo; dettaglio per motivo</t>
  </si>
  <si>
    <t>Attività svolta dal 1 al 30 Aprile, aggiornato il 4 Maggio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</si>
  <si>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</si>
  <si>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</si>
  <si>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</si>
  <si>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</si>
  <si>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</si>
  <si>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Adr Pagamenti</t>
  </si>
  <si>
    <t>Dichiarazione di immediata disponibilità - Did</t>
  </si>
  <si>
    <t>Agenzie per il lavoro e albo nazionale</t>
  </si>
  <si>
    <t>Altro</t>
  </si>
  <si>
    <t>Albo informatico</t>
  </si>
  <si>
    <t>Did - Dichiarazione di immediata disponibilità</t>
  </si>
  <si>
    <t>Garanzia Giovani</t>
  </si>
  <si>
    <t>Altro (specificare il servizio)</t>
  </si>
  <si>
    <t>Portale Anpal - MyANPAL</t>
  </si>
  <si>
    <t>Anagrafica</t>
  </si>
  <si>
    <t>Sap ? Scheda anagrafica e professionale</t>
  </si>
  <si>
    <t>Assegno di ricollocazione Cigs</t>
  </si>
  <si>
    <t>Fondo nuove competenze</t>
  </si>
  <si>
    <t>Assegno di ricollocazione Naspi</t>
  </si>
  <si>
    <t>Reddito di cittadinanza</t>
  </si>
  <si>
    <t>Assegno di ricollocazione Rdc (AdRdC)</t>
  </si>
  <si>
    <t>Did ? Dichiarazione di immediata disponibilità</t>
  </si>
  <si>
    <t>Attestazione stato di disoccupazione</t>
  </si>
  <si>
    <t>Registrazione/accesso a MyANPAL</t>
  </si>
  <si>
    <t>(vuoto)</t>
  </si>
  <si>
    <t>Disoccupazione e ricollocazione</t>
  </si>
  <si>
    <t>Domanda e offerta di lavoro</t>
  </si>
  <si>
    <t>Gestione del reddito di cittadinanza</t>
  </si>
  <si>
    <t>Lavoro all'estero e EURES</t>
  </si>
  <si>
    <t>Incentivabilità</t>
  </si>
  <si>
    <t>Incentivi all'assunzione</t>
  </si>
  <si>
    <t>MyLearning</t>
  </si>
  <si>
    <t>Registrazione/accesso/cancellazione utenza MyANPAL</t>
  </si>
  <si>
    <t>Verifica relativa al collocamento obbligatorio</t>
  </si>
  <si>
    <t>Totale complessivo</t>
  </si>
  <si>
    <t>Dettaglio per motivo</t>
  </si>
  <si>
    <t>Tipologia e rispettivi motivi</t>
  </si>
  <si>
    <t>Casi chiusi Canale Phone</t>
  </si>
  <si>
    <t>Soggetto erogatore</t>
  </si>
  <si>
    <t>Blocco tecnico</t>
  </si>
  <si>
    <t>Consultazione</t>
  </si>
  <si>
    <t>Iscrizione</t>
  </si>
  <si>
    <t>Esito attività</t>
  </si>
  <si>
    <t>Dichiarazione di immediata disponibilità - Did</t>
  </si>
  <si>
    <t>Intermediata</t>
  </si>
  <si>
    <t>Profiling</t>
  </si>
  <si>
    <t>Revoca</t>
  </si>
  <si>
    <t>Scelta del CPI</t>
  </si>
  <si>
    <t>Curriculum Vitae</t>
  </si>
  <si>
    <t>Gestione curriculum vitae</t>
  </si>
  <si>
    <t>Gestione job vacancy</t>
  </si>
  <si>
    <t>Adesione</t>
  </si>
  <si>
    <t>Crescere in digitale</t>
  </si>
  <si>
    <t>Ict Giovani Mezzogiorno</t>
  </si>
  <si>
    <t>SELFIEmployement</t>
  </si>
  <si>
    <t>Stato dell'adesione</t>
  </si>
  <si>
    <t>Verifica Neet</t>
  </si>
  <si>
    <t>Yes I Start Up</t>
  </si>
  <si>
    <t>Aggiunta di persona giuridica</t>
  </si>
  <si>
    <t>Cambio mail</t>
  </si>
  <si>
    <t>Correttezza abilitazione funzionalità e visibilità dati</t>
  </si>
  <si>
    <t>Errore di registrazione</t>
  </si>
  <si>
    <t>Cancellazione utenza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</si>
  <si>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</si>
  <si>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</si>
  <si>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</si>
  <si>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</si>
  <si>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Incentivo IOLavoro</t>
  </si>
  <si>
    <t>Casi chiusi da canale mail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</si>
  <si>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</si>
  <si>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</si>
  <si>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</si>
  <si>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</si>
  <si>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</si>
  <si>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</si>
  <si>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</si>
  <si>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</si>
  <si>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</si>
  <si>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</si>
  <si>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</si>
  <si>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</si>
  <si>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</si>
  <si>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</si>
  <si>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SUPPORTO TECNICO - MY ANPAL</t>
  </si>
  <si>
    <t>Totale</t>
  </si>
  <si>
    <t>% rispetto al totale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</si>
  <si>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</si>
  <si>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</si>
  <si>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</si>
  <si>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Agenda</t>
  </si>
  <si>
    <t>Orientamento e formazione professionale</t>
  </si>
  <si>
    <t>Profilazione qualitativa</t>
  </si>
  <si>
    <t>Profiling giovani 15-34</t>
  </si>
  <si>
    <t>Casi chiusi Canale Web</t>
  </si>
  <si>
    <t>Bo</t>
  </si>
  <si>
    <t>Sede operativa</t>
  </si>
  <si>
    <t>Gestione lavoratori</t>
  </si>
  <si>
    <t>Gestione sedi</t>
  </si>
  <si>
    <t>Definizione PRI</t>
  </si>
  <si>
    <t>Offerta occupazionale</t>
  </si>
  <si>
    <t>Prenotazione richiesta (completamento della domanda)</t>
  </si>
  <si>
    <t>Primo appuntamento</t>
  </si>
  <si>
    <t>Anagrafica errata</t>
  </si>
  <si>
    <t>Ict Giovani programmatori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</si>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</sst>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49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NumberFormat="1" applyBorder="1"/>
    <xf numFmtId="164" fontId="1" fillId="0" borderId="15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NumberForma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4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0" borderId="21" xfId="0" applyFont="1" applyFill="1" applyBorder="1" applyAlignment="1">
      <alignment horizontal="left" vertical="center"/>
    </xf>
    <xf numFmtId="0" fontId="2" fillId="0" borderId="2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25" xfId="0" applyNumberFormat="1" applyBorder="1"/>
    <xf numFmtId="164" fontId="1" fillId="0" borderId="14" xfId="2" applyNumberFormat="1" applyFont="1" applyBorder="1"/>
    <xf numFmtId="0" fontId="0" fillId="4" borderId="13" xfId="0" applyFont="1" applyFill="1" applyBorder="1" applyAlignment="1">
      <alignment horizontal="left" vertical="center"/>
    </xf>
    <xf numFmtId="0" fontId="0" fillId="0" borderId="14" xfId="0" applyNumberFormat="1" applyBorder="1" applyAlignment="1">
      <alignment horizontal="right"/>
    </xf>
    <xf numFmtId="164" fontId="1" fillId="0" borderId="15" xfId="2" applyNumberFormat="1" applyFont="1" applyBorder="1"/>
    <xf numFmtId="0" fontId="0" fillId="0" borderId="26" xfId="0" applyNumberFormat="1" applyBorder="1"/>
    <xf numFmtId="0" fontId="0" fillId="0" borderId="18" xfId="0" applyNumberFormat="1" applyBorder="1" applyAlignment="1">
      <alignment horizontal="right"/>
    </xf>
    <xf numFmtId="0" fontId="0" fillId="0" borderId="27" xfId="0" applyBorder="1" applyAlignment="1">
      <alignment horizontal="left"/>
    </xf>
    <xf numFmtId="0" fontId="0" fillId="0" borderId="28" xfId="0" applyNumberFormat="1" applyBorder="1"/>
    <xf numFmtId="0" fontId="0" fillId="0" borderId="29" xfId="0" applyNumberFormat="1" applyBorder="1" applyAlignment="1">
      <alignment horizontal="right"/>
    </xf>
    <xf numFmtId="164" fontId="1" fillId="0" borderId="3" xfId="2" applyNumberFormat="1" applyFont="1" applyBorder="1"/>
    <xf numFmtId="0" fontId="2" fillId="0" borderId="20" xfId="0" applyNumberFormat="1" applyFont="1" applyFill="1" applyBorder="1" applyAlignment="1">
      <alignment vertical="center"/>
    </xf>
    <xf numFmtId="164" fontId="1" fillId="5" borderId="9" xfId="2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/>
    </xf>
    <xf numFmtId="0" fontId="2" fillId="0" borderId="22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3" fontId="0" fillId="0" borderId="34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2" fillId="6" borderId="24" xfId="0" applyFont="1" applyFill="1" applyBorder="1" applyAlignment="1">
      <alignment horizontal="left" vertical="center"/>
    </xf>
    <xf numFmtId="3" fontId="2" fillId="6" borderId="36" xfId="0" applyNumberFormat="1" applyFont="1" applyFill="1" applyBorder="1" applyAlignment="1">
      <alignment horizontal="center" vertical="center"/>
    </xf>
    <xf numFmtId="3" fontId="2" fillId="6" borderId="19" xfId="0" applyNumberFormat="1" applyFont="1" applyFill="1" applyBorder="1" applyAlignment="1">
      <alignment horizontal="center" vertical="center"/>
    </xf>
    <xf numFmtId="3" fontId="2" fillId="6" borderId="2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3" xfId="0" applyFont="1" applyFill="1" applyBorder="1" applyAlignment="1">
      <alignment horizontal="left" vertical="center"/>
    </xf>
    <xf numFmtId="164" fontId="2" fillId="0" borderId="36" xfId="2" applyNumberFormat="1" applyFont="1" applyBorder="1" applyAlignment="1">
      <alignment horizontal="center" vertical="center"/>
    </xf>
    <xf numFmtId="0" fontId="0" fillId="0" borderId="0" xfId="0" applyFill="1"/>
    <xf numFmtId="0" fontId="0" fillId="0" borderId="21" xfId="0" applyBorder="1" applyAlignment="1">
      <alignment horizontal="left"/>
    </xf>
    <xf numFmtId="0" fontId="0" fillId="0" borderId="22" xfId="0" applyNumberFormat="1" applyBorder="1"/>
    <xf numFmtId="0" fontId="2" fillId="0" borderId="37" xfId="0" applyFont="1" applyFill="1" applyBorder="1" applyAlignment="1">
      <alignment horizontal="left" vertical="center"/>
    </xf>
    <xf numFmtId="165" fontId="2" fillId="0" borderId="38" xfId="1" applyNumberFormat="1" applyFont="1" applyFill="1" applyBorder="1" applyAlignment="1">
      <alignment vertical="center"/>
    </xf>
    <xf numFmtId="0" fontId="7" fillId="0" borderId="0" xfId="3" applyAlignment="1"/>
    <xf numFmtId="0" fontId="9" fillId="7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10" fillId="8" borderId="0" xfId="3" applyFont="1" applyFill="1" applyBorder="1" applyAlignment="1">
      <alignment horizontal="center" vertical="center"/>
    </xf>
    <xf numFmtId="0" fontId="10" fillId="8" borderId="4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7" borderId="26" xfId="3" applyFill="1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7" fillId="0" borderId="20" xfId="3" applyBorder="1" applyAlignment="1">
      <alignment horizontal="center" vertical="center"/>
    </xf>
    <xf numFmtId="0" fontId="10" fillId="9" borderId="19" xfId="3" applyFont="1" applyFill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 wrapText="1"/>
    </xf>
    <xf numFmtId="0" fontId="10" fillId="10" borderId="27" xfId="3" applyFont="1" applyFill="1" applyBorder="1" applyAlignment="1">
      <alignment horizontal="center" vertical="center" wrapText="1"/>
    </xf>
    <xf numFmtId="0" fontId="10" fillId="11" borderId="29" xfId="3" applyFont="1" applyFill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4" fillId="0" borderId="28" xfId="3" applyFont="1" applyBorder="1" applyAlignment="1">
      <alignment horizontal="center" vertical="center" wrapText="1"/>
    </xf>
    <xf numFmtId="0" fontId="7" fillId="0" borderId="26" xfId="3" applyBorder="1" applyAlignment="1"/>
    <xf numFmtId="166" fontId="7" fillId="0" borderId="26" xfId="6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4" fontId="2" fillId="0" borderId="26" xfId="3" applyNumberFormat="1" applyFont="1" applyBorder="1" applyAlignment="1">
      <alignment horizontal="center" vertical="center"/>
    </xf>
    <xf numFmtId="164" fontId="2" fillId="0" borderId="26" xfId="4" applyNumberFormat="1" applyFont="1" applyBorder="1" applyAlignment="1">
      <alignment horizontal="center" vertical="center"/>
    </xf>
    <xf numFmtId="164" fontId="1" fillId="0" borderId="16" xfId="4" applyNumberFormat="1" applyFont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3" borderId="45" xfId="3" applyFont="1" applyFill="1" applyBorder="1" applyAlignment="1">
      <alignment horizontal="center" vertical="center" wrapText="1"/>
    </xf>
    <xf numFmtId="0" fontId="10" fillId="10" borderId="46" xfId="3" applyFont="1" applyFill="1" applyBorder="1" applyAlignment="1">
      <alignment horizontal="center" vertical="center" wrapText="1"/>
    </xf>
    <xf numFmtId="0" fontId="10" fillId="11" borderId="23" xfId="3" applyFont="1" applyFill="1" applyBorder="1" applyAlignment="1">
      <alignment horizontal="center" vertical="center" wrapText="1"/>
    </xf>
    <xf numFmtId="164" fontId="1" fillId="0" borderId="30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25" xfId="3" applyNumberFormat="1" applyBorder="1" applyAlignment="1"/>
    <xf numFmtId="0" fontId="7" fillId="0" borderId="17" xfId="3" applyBorder="1" applyAlignment="1"/>
    <xf numFmtId="1" fontId="7" fillId="0" borderId="26" xfId="3" applyNumberFormat="1" applyBorder="1" applyAlignment="1"/>
    <xf numFmtId="0" fontId="7" fillId="0" borderId="21" xfId="3" applyBorder="1" applyAlignment="1"/>
    <xf numFmtId="1" fontId="7" fillId="0" borderId="47" xfId="3" applyNumberFormat="1" applyBorder="1" applyAlignment="1"/>
    <xf numFmtId="0" fontId="7" fillId="0" borderId="48" xfId="3" applyBorder="1" applyAlignment="1"/>
    <xf numFmtId="166" fontId="7" fillId="0" borderId="48" xfId="3" applyNumberFormat="1" applyBorder="1" applyAlignment="1">
      <alignment horizontal="center" vertical="center"/>
    </xf>
    <xf numFmtId="1" fontId="7" fillId="0" borderId="0" xfId="3" applyNumberForma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7" borderId="26" xfId="3" applyFill="1" applyBorder="1" applyAlignment="1">
      <alignment horizontal="center" wrapText="1"/>
    </xf>
    <xf numFmtId="0" fontId="8" fillId="0" borderId="19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10" fillId="8" borderId="39" xfId="3" applyFont="1" applyFill="1" applyBorder="1" applyAlignment="1">
      <alignment horizontal="center" vertical="center" wrapText="1"/>
    </xf>
    <xf numFmtId="0" fontId="10" fillId="8" borderId="44" xfId="3" applyFont="1" applyFill="1" applyBorder="1" applyAlignment="1">
      <alignment horizontal="center" vertical="center" wrapText="1"/>
    </xf>
    <xf numFmtId="0" fontId="10" fillId="3" borderId="39" xfId="3" applyFont="1" applyFill="1" applyBorder="1" applyAlignment="1">
      <alignment horizontal="center" vertical="center"/>
    </xf>
    <xf numFmtId="0" fontId="10" fillId="3" borderId="41" xfId="3" applyFont="1" applyFill="1" applyBorder="1" applyAlignment="1">
      <alignment horizontal="center" vertical="center"/>
    </xf>
    <xf numFmtId="0" fontId="10" fillId="0" borderId="42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 xr:uid="{B0238D2D-9990-4FE6-B2AD-AC22AE299E41}"/>
    <cellStyle name="Normale 2 2" xfId="6" xr:uid="{27EA58D9-8440-425C-8624-EDCE909338EF}"/>
    <cellStyle name="Normale 3" xfId="5" xr:uid="{E93DF378-2A5A-4CD4-ADDF-AED687221B3F}"/>
    <cellStyle name="Percentuale" xfId="2" builtinId="5"/>
    <cellStyle name="Percentuale 2" xfId="4" xr:uid="{02393B88-D0E8-4CA7-B235-FE7DF62C9A48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Aprile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2022 + grafici'!$D$7:$D$30</c:f>
              <c:numCache>
                <c:formatCode>dd\ mmmm\ yyyy</c:formatCode>
                <c:ptCount val="24"/>
                <c:pt idx="0">
                  <c:v>44652</c:v>
                </c:pt>
                <c:pt idx="1">
                  <c:v>44653</c:v>
                </c:pt>
                <c:pt idx="2">
                  <c:v>44655</c:v>
                </c:pt>
                <c:pt idx="3">
                  <c:v>44656</c:v>
                </c:pt>
                <c:pt idx="4">
                  <c:v>44657</c:v>
                </c:pt>
                <c:pt idx="5">
                  <c:v>44658</c:v>
                </c:pt>
                <c:pt idx="6">
                  <c:v>44659</c:v>
                </c:pt>
                <c:pt idx="7">
                  <c:v>44660</c:v>
                </c:pt>
                <c:pt idx="8">
                  <c:v>44662</c:v>
                </c:pt>
                <c:pt idx="9">
                  <c:v>44663</c:v>
                </c:pt>
                <c:pt idx="10">
                  <c:v>44664</c:v>
                </c:pt>
                <c:pt idx="11">
                  <c:v>44665</c:v>
                </c:pt>
                <c:pt idx="12">
                  <c:v>44666</c:v>
                </c:pt>
                <c:pt idx="13">
                  <c:v>44667</c:v>
                </c:pt>
                <c:pt idx="14">
                  <c:v>44670</c:v>
                </c:pt>
                <c:pt idx="15">
                  <c:v>44671</c:v>
                </c:pt>
                <c:pt idx="16">
                  <c:v>44672</c:v>
                </c:pt>
                <c:pt idx="17">
                  <c:v>44673</c:v>
                </c:pt>
                <c:pt idx="18">
                  <c:v>44674</c:v>
                </c:pt>
                <c:pt idx="19">
                  <c:v>44677</c:v>
                </c:pt>
                <c:pt idx="20">
                  <c:v>44678</c:v>
                </c:pt>
                <c:pt idx="21">
                  <c:v>44679</c:v>
                </c:pt>
                <c:pt idx="22">
                  <c:v>44680</c:v>
                </c:pt>
                <c:pt idx="23">
                  <c:v>44681</c:v>
                </c:pt>
              </c:numCache>
            </c:numRef>
          </c:cat>
          <c:val>
            <c:numRef>
              <c:f>'Mensile Aprile 2022 + grafici'!$G$7:$G$30</c:f>
              <c:numCache>
                <c:formatCode>#,##0</c:formatCode>
                <c:ptCount val="24"/>
                <c:pt idx="0">
                  <c:v>250</c:v>
                </c:pt>
                <c:pt idx="1">
                  <c:v>34</c:v>
                </c:pt>
                <c:pt idx="2">
                  <c:v>231</c:v>
                </c:pt>
                <c:pt idx="3">
                  <c:v>213</c:v>
                </c:pt>
                <c:pt idx="4">
                  <c:v>220</c:v>
                </c:pt>
                <c:pt idx="5">
                  <c:v>204</c:v>
                </c:pt>
                <c:pt idx="6">
                  <c:v>164</c:v>
                </c:pt>
                <c:pt idx="7">
                  <c:v>19</c:v>
                </c:pt>
                <c:pt idx="8">
                  <c:v>225</c:v>
                </c:pt>
                <c:pt idx="9">
                  <c:v>201</c:v>
                </c:pt>
                <c:pt idx="10">
                  <c:v>211</c:v>
                </c:pt>
                <c:pt idx="11">
                  <c:v>193</c:v>
                </c:pt>
                <c:pt idx="12">
                  <c:v>119</c:v>
                </c:pt>
                <c:pt idx="13">
                  <c:v>21</c:v>
                </c:pt>
                <c:pt idx="14">
                  <c:v>171</c:v>
                </c:pt>
                <c:pt idx="15">
                  <c:v>221</c:v>
                </c:pt>
                <c:pt idx="16">
                  <c:v>180</c:v>
                </c:pt>
                <c:pt idx="17">
                  <c:v>183</c:v>
                </c:pt>
                <c:pt idx="18">
                  <c:v>22</c:v>
                </c:pt>
                <c:pt idx="19">
                  <c:v>199</c:v>
                </c:pt>
                <c:pt idx="20">
                  <c:v>208</c:v>
                </c:pt>
                <c:pt idx="21">
                  <c:v>163</c:v>
                </c:pt>
                <c:pt idx="22">
                  <c:v>150</c:v>
                </c:pt>
                <c:pt idx="2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D-48F5-BB83-ADDC22053CE4}"/>
            </c:ext>
          </c:extLst>
        </c:ser>
        <c:ser>
          <c:idx val="1"/>
          <c:order val="1"/>
          <c:tx>
            <c:strRef>
              <c:f>'Mensile Aprile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2022 + grafici'!$D$7:$D$30</c:f>
              <c:numCache>
                <c:formatCode>dd\ mmmm\ yyyy</c:formatCode>
                <c:ptCount val="24"/>
                <c:pt idx="0">
                  <c:v>44652</c:v>
                </c:pt>
                <c:pt idx="1">
                  <c:v>44653</c:v>
                </c:pt>
                <c:pt idx="2">
                  <c:v>44655</c:v>
                </c:pt>
                <c:pt idx="3">
                  <c:v>44656</c:v>
                </c:pt>
                <c:pt idx="4">
                  <c:v>44657</c:v>
                </c:pt>
                <c:pt idx="5">
                  <c:v>44658</c:v>
                </c:pt>
                <c:pt idx="6">
                  <c:v>44659</c:v>
                </c:pt>
                <c:pt idx="7">
                  <c:v>44660</c:v>
                </c:pt>
                <c:pt idx="8">
                  <c:v>44662</c:v>
                </c:pt>
                <c:pt idx="9">
                  <c:v>44663</c:v>
                </c:pt>
                <c:pt idx="10">
                  <c:v>44664</c:v>
                </c:pt>
                <c:pt idx="11">
                  <c:v>44665</c:v>
                </c:pt>
                <c:pt idx="12">
                  <c:v>44666</c:v>
                </c:pt>
                <c:pt idx="13">
                  <c:v>44667</c:v>
                </c:pt>
                <c:pt idx="14">
                  <c:v>44670</c:v>
                </c:pt>
                <c:pt idx="15">
                  <c:v>44671</c:v>
                </c:pt>
                <c:pt idx="16">
                  <c:v>44672</c:v>
                </c:pt>
                <c:pt idx="17">
                  <c:v>44673</c:v>
                </c:pt>
                <c:pt idx="18">
                  <c:v>44674</c:v>
                </c:pt>
                <c:pt idx="19">
                  <c:v>44677</c:v>
                </c:pt>
                <c:pt idx="20">
                  <c:v>44678</c:v>
                </c:pt>
                <c:pt idx="21">
                  <c:v>44679</c:v>
                </c:pt>
                <c:pt idx="22">
                  <c:v>44680</c:v>
                </c:pt>
                <c:pt idx="23">
                  <c:v>44681</c:v>
                </c:pt>
              </c:numCache>
            </c:numRef>
          </c:cat>
          <c:val>
            <c:numRef>
              <c:f>'Mensile Aprile 2022 + grafici'!$H$7:$H$30</c:f>
              <c:numCache>
                <c:formatCode>#,##0</c:formatCode>
                <c:ptCount val="24"/>
                <c:pt idx="0">
                  <c:v>238</c:v>
                </c:pt>
                <c:pt idx="1">
                  <c:v>32</c:v>
                </c:pt>
                <c:pt idx="2">
                  <c:v>218</c:v>
                </c:pt>
                <c:pt idx="3">
                  <c:v>211</c:v>
                </c:pt>
                <c:pt idx="4">
                  <c:v>208</c:v>
                </c:pt>
                <c:pt idx="5">
                  <c:v>195</c:v>
                </c:pt>
                <c:pt idx="6">
                  <c:v>154</c:v>
                </c:pt>
                <c:pt idx="7">
                  <c:v>19</c:v>
                </c:pt>
                <c:pt idx="8">
                  <c:v>216</c:v>
                </c:pt>
                <c:pt idx="9">
                  <c:v>194</c:v>
                </c:pt>
                <c:pt idx="10">
                  <c:v>194</c:v>
                </c:pt>
                <c:pt idx="11">
                  <c:v>187</c:v>
                </c:pt>
                <c:pt idx="12">
                  <c:v>119</c:v>
                </c:pt>
                <c:pt idx="13">
                  <c:v>21</c:v>
                </c:pt>
                <c:pt idx="14">
                  <c:v>162</c:v>
                </c:pt>
                <c:pt idx="15">
                  <c:v>213</c:v>
                </c:pt>
                <c:pt idx="16">
                  <c:v>173</c:v>
                </c:pt>
                <c:pt idx="17">
                  <c:v>171</c:v>
                </c:pt>
                <c:pt idx="18">
                  <c:v>22</c:v>
                </c:pt>
                <c:pt idx="19">
                  <c:v>192</c:v>
                </c:pt>
                <c:pt idx="20">
                  <c:v>194</c:v>
                </c:pt>
                <c:pt idx="21">
                  <c:v>157</c:v>
                </c:pt>
                <c:pt idx="22">
                  <c:v>144</c:v>
                </c:pt>
                <c:pt idx="2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D-48F5-BB83-ADDC22053CE4}"/>
            </c:ext>
          </c:extLst>
        </c:ser>
        <c:ser>
          <c:idx val="0"/>
          <c:order val="2"/>
          <c:tx>
            <c:strRef>
              <c:f>'Mensile Aprile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2022 + grafici'!$D$7:$D$30</c:f>
              <c:numCache>
                <c:formatCode>dd\ mmmm\ yyyy</c:formatCode>
                <c:ptCount val="24"/>
                <c:pt idx="0">
                  <c:v>44652</c:v>
                </c:pt>
                <c:pt idx="1">
                  <c:v>44653</c:v>
                </c:pt>
                <c:pt idx="2">
                  <c:v>44655</c:v>
                </c:pt>
                <c:pt idx="3">
                  <c:v>44656</c:v>
                </c:pt>
                <c:pt idx="4">
                  <c:v>44657</c:v>
                </c:pt>
                <c:pt idx="5">
                  <c:v>44658</c:v>
                </c:pt>
                <c:pt idx="6">
                  <c:v>44659</c:v>
                </c:pt>
                <c:pt idx="7">
                  <c:v>44660</c:v>
                </c:pt>
                <c:pt idx="8">
                  <c:v>44662</c:v>
                </c:pt>
                <c:pt idx="9">
                  <c:v>44663</c:v>
                </c:pt>
                <c:pt idx="10">
                  <c:v>44664</c:v>
                </c:pt>
                <c:pt idx="11">
                  <c:v>44665</c:v>
                </c:pt>
                <c:pt idx="12">
                  <c:v>44666</c:v>
                </c:pt>
                <c:pt idx="13">
                  <c:v>44667</c:v>
                </c:pt>
                <c:pt idx="14">
                  <c:v>44670</c:v>
                </c:pt>
                <c:pt idx="15">
                  <c:v>44671</c:v>
                </c:pt>
                <c:pt idx="16">
                  <c:v>44672</c:v>
                </c:pt>
                <c:pt idx="17">
                  <c:v>44673</c:v>
                </c:pt>
                <c:pt idx="18">
                  <c:v>44674</c:v>
                </c:pt>
                <c:pt idx="19">
                  <c:v>44677</c:v>
                </c:pt>
                <c:pt idx="20">
                  <c:v>44678</c:v>
                </c:pt>
                <c:pt idx="21">
                  <c:v>44679</c:v>
                </c:pt>
                <c:pt idx="22">
                  <c:v>44680</c:v>
                </c:pt>
                <c:pt idx="23">
                  <c:v>44681</c:v>
                </c:pt>
              </c:numCache>
            </c:numRef>
          </c:cat>
          <c:val>
            <c:numRef>
              <c:f>'Mensile Aprile 2022 + grafici'!$I$7:$I$30</c:f>
              <c:numCache>
                <c:formatCode>#,##0</c:formatCode>
                <c:ptCount val="24"/>
                <c:pt idx="0">
                  <c:v>12</c:v>
                </c:pt>
                <c:pt idx="1">
                  <c:v>2</c:v>
                </c:pt>
                <c:pt idx="2">
                  <c:v>13</c:v>
                </c:pt>
                <c:pt idx="3">
                  <c:v>2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0</c:v>
                </c:pt>
                <c:pt idx="8">
                  <c:v>9</c:v>
                </c:pt>
                <c:pt idx="9">
                  <c:v>7</c:v>
                </c:pt>
                <c:pt idx="10">
                  <c:v>17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12</c:v>
                </c:pt>
                <c:pt idx="18">
                  <c:v>0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D-48F5-BB83-ADDC22053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Aprile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Aprile 2022 + grafici'!$U$8:$U$13</c:f>
              <c:numCache>
                <c:formatCode>0</c:formatCode>
                <c:ptCount val="6"/>
                <c:pt idx="0">
                  <c:v>228</c:v>
                </c:pt>
                <c:pt idx="1">
                  <c:v>196</c:v>
                </c:pt>
                <c:pt idx="2">
                  <c:v>215</c:v>
                </c:pt>
                <c:pt idx="3">
                  <c:v>185</c:v>
                </c:pt>
                <c:pt idx="4">
                  <c:v>173.2</c:v>
                </c:pt>
                <c:pt idx="5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7-46CF-A3AD-F6F77A5AB78D}"/>
            </c:ext>
          </c:extLst>
        </c:ser>
        <c:ser>
          <c:idx val="1"/>
          <c:order val="1"/>
          <c:tx>
            <c:strRef>
              <c:f>'Mensile Aprile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Aprile 2022 + grafici'!$V$8:$V$13</c:f>
              <c:numCache>
                <c:formatCode>0</c:formatCode>
                <c:ptCount val="6"/>
                <c:pt idx="0">
                  <c:v>217</c:v>
                </c:pt>
                <c:pt idx="1">
                  <c:v>189.75</c:v>
                </c:pt>
                <c:pt idx="2">
                  <c:v>202.25</c:v>
                </c:pt>
                <c:pt idx="3">
                  <c:v>178</c:v>
                </c:pt>
                <c:pt idx="4">
                  <c:v>165.2</c:v>
                </c:pt>
                <c:pt idx="5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7-46CF-A3AD-F6F77A5AB78D}"/>
            </c:ext>
          </c:extLst>
        </c:ser>
        <c:ser>
          <c:idx val="2"/>
          <c:order val="2"/>
          <c:tx>
            <c:strRef>
              <c:f>'Mensile Aprile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Aprile 2022 + grafici'!$W$8:$W$13</c:f>
              <c:numCache>
                <c:formatCode>0</c:formatCode>
                <c:ptCount val="6"/>
                <c:pt idx="0">
                  <c:v>11</c:v>
                </c:pt>
                <c:pt idx="1">
                  <c:v>6.25</c:v>
                </c:pt>
                <c:pt idx="2">
                  <c:v>12.75</c:v>
                </c:pt>
                <c:pt idx="3">
                  <c:v>7</c:v>
                </c:pt>
                <c:pt idx="4">
                  <c:v>8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7-46CF-A3AD-F6F77A5A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Aprile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2022 + grafici'!$D$7:$D$30</c:f>
              <c:numCache>
                <c:formatCode>dd\ mmmm\ yyyy</c:formatCode>
                <c:ptCount val="24"/>
                <c:pt idx="0">
                  <c:v>44652</c:v>
                </c:pt>
                <c:pt idx="1">
                  <c:v>44653</c:v>
                </c:pt>
                <c:pt idx="2">
                  <c:v>44655</c:v>
                </c:pt>
                <c:pt idx="3">
                  <c:v>44656</c:v>
                </c:pt>
                <c:pt idx="4">
                  <c:v>44657</c:v>
                </c:pt>
                <c:pt idx="5">
                  <c:v>44658</c:v>
                </c:pt>
                <c:pt idx="6">
                  <c:v>44659</c:v>
                </c:pt>
                <c:pt idx="7">
                  <c:v>44660</c:v>
                </c:pt>
                <c:pt idx="8">
                  <c:v>44662</c:v>
                </c:pt>
                <c:pt idx="9">
                  <c:v>44663</c:v>
                </c:pt>
                <c:pt idx="10">
                  <c:v>44664</c:v>
                </c:pt>
                <c:pt idx="11">
                  <c:v>44665</c:v>
                </c:pt>
                <c:pt idx="12">
                  <c:v>44666</c:v>
                </c:pt>
                <c:pt idx="13">
                  <c:v>44667</c:v>
                </c:pt>
                <c:pt idx="14">
                  <c:v>44670</c:v>
                </c:pt>
                <c:pt idx="15">
                  <c:v>44671</c:v>
                </c:pt>
                <c:pt idx="16">
                  <c:v>44672</c:v>
                </c:pt>
                <c:pt idx="17">
                  <c:v>44673</c:v>
                </c:pt>
                <c:pt idx="18">
                  <c:v>44674</c:v>
                </c:pt>
                <c:pt idx="19">
                  <c:v>44677</c:v>
                </c:pt>
                <c:pt idx="20">
                  <c:v>44678</c:v>
                </c:pt>
                <c:pt idx="21">
                  <c:v>44679</c:v>
                </c:pt>
                <c:pt idx="22">
                  <c:v>44680</c:v>
                </c:pt>
                <c:pt idx="23">
                  <c:v>44681</c:v>
                </c:pt>
              </c:numCache>
            </c:numRef>
          </c:cat>
          <c:val>
            <c:numRef>
              <c:f>'Mensile Aprile 2022 + grafici'!$G$7:$G$30</c:f>
              <c:numCache>
                <c:formatCode>#,##0</c:formatCode>
                <c:ptCount val="24"/>
                <c:pt idx="0">
                  <c:v>250</c:v>
                </c:pt>
                <c:pt idx="1">
                  <c:v>34</c:v>
                </c:pt>
                <c:pt idx="2">
                  <c:v>231</c:v>
                </c:pt>
                <c:pt idx="3">
                  <c:v>213</c:v>
                </c:pt>
                <c:pt idx="4">
                  <c:v>220</c:v>
                </c:pt>
                <c:pt idx="5">
                  <c:v>204</c:v>
                </c:pt>
                <c:pt idx="6">
                  <c:v>164</c:v>
                </c:pt>
                <c:pt idx="7">
                  <c:v>19</c:v>
                </c:pt>
                <c:pt idx="8">
                  <c:v>225</c:v>
                </c:pt>
                <c:pt idx="9">
                  <c:v>201</c:v>
                </c:pt>
                <c:pt idx="10">
                  <c:v>211</c:v>
                </c:pt>
                <c:pt idx="11">
                  <c:v>193</c:v>
                </c:pt>
                <c:pt idx="12">
                  <c:v>119</c:v>
                </c:pt>
                <c:pt idx="13">
                  <c:v>21</c:v>
                </c:pt>
                <c:pt idx="14">
                  <c:v>171</c:v>
                </c:pt>
                <c:pt idx="15">
                  <c:v>221</c:v>
                </c:pt>
                <c:pt idx="16">
                  <c:v>180</c:v>
                </c:pt>
                <c:pt idx="17">
                  <c:v>183</c:v>
                </c:pt>
                <c:pt idx="18">
                  <c:v>22</c:v>
                </c:pt>
                <c:pt idx="19">
                  <c:v>199</c:v>
                </c:pt>
                <c:pt idx="20">
                  <c:v>208</c:v>
                </c:pt>
                <c:pt idx="21">
                  <c:v>163</c:v>
                </c:pt>
                <c:pt idx="22">
                  <c:v>150</c:v>
                </c:pt>
                <c:pt idx="2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C-43C9-B1C3-096657A1A362}"/>
            </c:ext>
          </c:extLst>
        </c:ser>
        <c:ser>
          <c:idx val="1"/>
          <c:order val="1"/>
          <c:tx>
            <c:strRef>
              <c:f>'Mensile Aprile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2022 + grafici'!$D$7:$D$30</c:f>
              <c:numCache>
                <c:formatCode>dd\ mmmm\ yyyy</c:formatCode>
                <c:ptCount val="24"/>
                <c:pt idx="0">
                  <c:v>44652</c:v>
                </c:pt>
                <c:pt idx="1">
                  <c:v>44653</c:v>
                </c:pt>
                <c:pt idx="2">
                  <c:v>44655</c:v>
                </c:pt>
                <c:pt idx="3">
                  <c:v>44656</c:v>
                </c:pt>
                <c:pt idx="4">
                  <c:v>44657</c:v>
                </c:pt>
                <c:pt idx="5">
                  <c:v>44658</c:v>
                </c:pt>
                <c:pt idx="6">
                  <c:v>44659</c:v>
                </c:pt>
                <c:pt idx="7">
                  <c:v>44660</c:v>
                </c:pt>
                <c:pt idx="8">
                  <c:v>44662</c:v>
                </c:pt>
                <c:pt idx="9">
                  <c:v>44663</c:v>
                </c:pt>
                <c:pt idx="10">
                  <c:v>44664</c:v>
                </c:pt>
                <c:pt idx="11">
                  <c:v>44665</c:v>
                </c:pt>
                <c:pt idx="12">
                  <c:v>44666</c:v>
                </c:pt>
                <c:pt idx="13">
                  <c:v>44667</c:v>
                </c:pt>
                <c:pt idx="14">
                  <c:v>44670</c:v>
                </c:pt>
                <c:pt idx="15">
                  <c:v>44671</c:v>
                </c:pt>
                <c:pt idx="16">
                  <c:v>44672</c:v>
                </c:pt>
                <c:pt idx="17">
                  <c:v>44673</c:v>
                </c:pt>
                <c:pt idx="18">
                  <c:v>44674</c:v>
                </c:pt>
                <c:pt idx="19">
                  <c:v>44677</c:v>
                </c:pt>
                <c:pt idx="20">
                  <c:v>44678</c:v>
                </c:pt>
                <c:pt idx="21">
                  <c:v>44679</c:v>
                </c:pt>
                <c:pt idx="22">
                  <c:v>44680</c:v>
                </c:pt>
                <c:pt idx="23">
                  <c:v>44681</c:v>
                </c:pt>
              </c:numCache>
            </c:numRef>
          </c:cat>
          <c:val>
            <c:numRef>
              <c:f>'Mensile Aprile 2022 + grafici'!$H$7:$H$30</c:f>
              <c:numCache>
                <c:formatCode>#,##0</c:formatCode>
                <c:ptCount val="24"/>
                <c:pt idx="0">
                  <c:v>238</c:v>
                </c:pt>
                <c:pt idx="1">
                  <c:v>32</c:v>
                </c:pt>
                <c:pt idx="2">
                  <c:v>218</c:v>
                </c:pt>
                <c:pt idx="3">
                  <c:v>211</c:v>
                </c:pt>
                <c:pt idx="4">
                  <c:v>208</c:v>
                </c:pt>
                <c:pt idx="5">
                  <c:v>195</c:v>
                </c:pt>
                <c:pt idx="6">
                  <c:v>154</c:v>
                </c:pt>
                <c:pt idx="7">
                  <c:v>19</c:v>
                </c:pt>
                <c:pt idx="8">
                  <c:v>216</c:v>
                </c:pt>
                <c:pt idx="9">
                  <c:v>194</c:v>
                </c:pt>
                <c:pt idx="10">
                  <c:v>194</c:v>
                </c:pt>
                <c:pt idx="11">
                  <c:v>187</c:v>
                </c:pt>
                <c:pt idx="12">
                  <c:v>119</c:v>
                </c:pt>
                <c:pt idx="13">
                  <c:v>21</c:v>
                </c:pt>
                <c:pt idx="14">
                  <c:v>162</c:v>
                </c:pt>
                <c:pt idx="15">
                  <c:v>213</c:v>
                </c:pt>
                <c:pt idx="16">
                  <c:v>173</c:v>
                </c:pt>
                <c:pt idx="17">
                  <c:v>171</c:v>
                </c:pt>
                <c:pt idx="18">
                  <c:v>22</c:v>
                </c:pt>
                <c:pt idx="19">
                  <c:v>192</c:v>
                </c:pt>
                <c:pt idx="20">
                  <c:v>194</c:v>
                </c:pt>
                <c:pt idx="21">
                  <c:v>157</c:v>
                </c:pt>
                <c:pt idx="22">
                  <c:v>144</c:v>
                </c:pt>
                <c:pt idx="2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BC-43C9-B1C3-096657A1A362}"/>
            </c:ext>
          </c:extLst>
        </c:ser>
        <c:ser>
          <c:idx val="0"/>
          <c:order val="2"/>
          <c:tx>
            <c:strRef>
              <c:f>'Mensile Aprile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2022 + grafici'!$D$7:$D$30</c:f>
              <c:numCache>
                <c:formatCode>dd\ mmmm\ yyyy</c:formatCode>
                <c:ptCount val="24"/>
                <c:pt idx="0">
                  <c:v>44652</c:v>
                </c:pt>
                <c:pt idx="1">
                  <c:v>44653</c:v>
                </c:pt>
                <c:pt idx="2">
                  <c:v>44655</c:v>
                </c:pt>
                <c:pt idx="3">
                  <c:v>44656</c:v>
                </c:pt>
                <c:pt idx="4">
                  <c:v>44657</c:v>
                </c:pt>
                <c:pt idx="5">
                  <c:v>44658</c:v>
                </c:pt>
                <c:pt idx="6">
                  <c:v>44659</c:v>
                </c:pt>
                <c:pt idx="7">
                  <c:v>44660</c:v>
                </c:pt>
                <c:pt idx="8">
                  <c:v>44662</c:v>
                </c:pt>
                <c:pt idx="9">
                  <c:v>44663</c:v>
                </c:pt>
                <c:pt idx="10">
                  <c:v>44664</c:v>
                </c:pt>
                <c:pt idx="11">
                  <c:v>44665</c:v>
                </c:pt>
                <c:pt idx="12">
                  <c:v>44666</c:v>
                </c:pt>
                <c:pt idx="13">
                  <c:v>44667</c:v>
                </c:pt>
                <c:pt idx="14">
                  <c:v>44670</c:v>
                </c:pt>
                <c:pt idx="15">
                  <c:v>44671</c:v>
                </c:pt>
                <c:pt idx="16">
                  <c:v>44672</c:v>
                </c:pt>
                <c:pt idx="17">
                  <c:v>44673</c:v>
                </c:pt>
                <c:pt idx="18">
                  <c:v>44674</c:v>
                </c:pt>
                <c:pt idx="19">
                  <c:v>44677</c:v>
                </c:pt>
                <c:pt idx="20">
                  <c:v>44678</c:v>
                </c:pt>
                <c:pt idx="21">
                  <c:v>44679</c:v>
                </c:pt>
                <c:pt idx="22">
                  <c:v>44680</c:v>
                </c:pt>
                <c:pt idx="23">
                  <c:v>44681</c:v>
                </c:pt>
              </c:numCache>
            </c:numRef>
          </c:cat>
          <c:val>
            <c:numRef>
              <c:f>'Mensile Aprile 2022 + grafici'!$I$7:$I$30</c:f>
              <c:numCache>
                <c:formatCode>#,##0</c:formatCode>
                <c:ptCount val="24"/>
                <c:pt idx="0">
                  <c:v>12</c:v>
                </c:pt>
                <c:pt idx="1">
                  <c:v>2</c:v>
                </c:pt>
                <c:pt idx="2">
                  <c:v>13</c:v>
                </c:pt>
                <c:pt idx="3">
                  <c:v>2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0</c:v>
                </c:pt>
                <c:pt idx="8">
                  <c:v>9</c:v>
                </c:pt>
                <c:pt idx="9">
                  <c:v>7</c:v>
                </c:pt>
                <c:pt idx="10">
                  <c:v>17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12</c:v>
                </c:pt>
                <c:pt idx="18">
                  <c:v>0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BC-43C9-B1C3-096657A1A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Aprile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Aprile 2022 + grafici'!$U$8:$U$13</c:f>
              <c:numCache>
                <c:formatCode>0</c:formatCode>
                <c:ptCount val="6"/>
                <c:pt idx="0">
                  <c:v>228</c:v>
                </c:pt>
                <c:pt idx="1">
                  <c:v>196</c:v>
                </c:pt>
                <c:pt idx="2">
                  <c:v>215</c:v>
                </c:pt>
                <c:pt idx="3">
                  <c:v>185</c:v>
                </c:pt>
                <c:pt idx="4">
                  <c:v>173.2</c:v>
                </c:pt>
                <c:pt idx="5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0-42E6-8E22-380EBCBA37E5}"/>
            </c:ext>
          </c:extLst>
        </c:ser>
        <c:ser>
          <c:idx val="1"/>
          <c:order val="1"/>
          <c:tx>
            <c:strRef>
              <c:f>'Mensile Aprile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Aprile 2022 + grafici'!$V$8:$V$13</c:f>
              <c:numCache>
                <c:formatCode>0</c:formatCode>
                <c:ptCount val="6"/>
                <c:pt idx="0">
                  <c:v>217</c:v>
                </c:pt>
                <c:pt idx="1">
                  <c:v>189.75</c:v>
                </c:pt>
                <c:pt idx="2">
                  <c:v>202.25</c:v>
                </c:pt>
                <c:pt idx="3">
                  <c:v>178</c:v>
                </c:pt>
                <c:pt idx="4">
                  <c:v>165.2</c:v>
                </c:pt>
                <c:pt idx="5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0-42E6-8E22-380EBCBA37E5}"/>
            </c:ext>
          </c:extLst>
        </c:ser>
        <c:ser>
          <c:idx val="2"/>
          <c:order val="2"/>
          <c:tx>
            <c:strRef>
              <c:f>'Mensile Aprile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Aprile 2022 + grafici'!$W$8:$W$13</c:f>
              <c:numCache>
                <c:formatCode>0</c:formatCode>
                <c:ptCount val="6"/>
                <c:pt idx="0">
                  <c:v>11</c:v>
                </c:pt>
                <c:pt idx="1">
                  <c:v>6.25</c:v>
                </c:pt>
                <c:pt idx="2">
                  <c:v>12.75</c:v>
                </c:pt>
                <c:pt idx="3">
                  <c:v>7</c:v>
                </c:pt>
                <c:pt idx="4">
                  <c:v>8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0-42E6-8E22-380EBCBA3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1ED3C92-703A-4ABA-A4D5-B8400829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2</xdr:row>
      <xdr:rowOff>137160</xdr:rowOff>
    </xdr:from>
    <xdr:to>
      <xdr:col>7</xdr:col>
      <xdr:colOff>474345</xdr:colOff>
      <xdr:row>3</xdr:row>
      <xdr:rowOff>282813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07FB47E-876F-4B75-9BC7-232C9E67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504825"/>
          <a:ext cx="1021080" cy="724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845820</xdr:colOff>
      <xdr:row>2</xdr:row>
      <xdr:rowOff>152400</xdr:rowOff>
    </xdr:from>
    <xdr:to>
      <xdr:col>12</xdr:col>
      <xdr:colOff>300990</xdr:colOff>
      <xdr:row>3</xdr:row>
      <xdr:rowOff>417966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37BF7A-EFEB-4758-B3EF-ACCEC1DD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23875"/>
          <a:ext cx="1510665" cy="77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D456871-6962-4E63-BF56-9354D284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400050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78CC4B7-0D09-4A87-A680-9175B2BA6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11205</xdr:colOff>
      <xdr:row>35</xdr:row>
      <xdr:rowOff>67236</xdr:rowOff>
    </xdr:from>
    <xdr:to>
      <xdr:col>19</xdr:col>
      <xdr:colOff>306480</xdr:colOff>
      <xdr:row>68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3432C30-C86D-4DBB-A51D-38B6FE9DB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11</xdr:col>
      <xdr:colOff>571500</xdr:colOff>
      <xdr:row>93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307BCA7-F71D-4151-8F5E-758F66EF8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401955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EB7D348-5EA4-4439-A7E7-05643223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20</xdr:col>
      <xdr:colOff>151840</xdr:colOff>
      <xdr:row>38</xdr:row>
      <xdr:rowOff>32721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34C38C9-C62E-4DB3-85CB-1278C1069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13</xdr:col>
      <xdr:colOff>6724</xdr:colOff>
      <xdr:row>64</xdr:row>
      <xdr:rowOff>6275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F42EFB4-A079-4275-ADF3-315EC73A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D204-C082-4100-A152-ACDED4CE3935}">
  <sheetPr>
    <tabColor rgb="FF00B0F0"/>
  </sheetPr>
  <dimension ref="B2:H146"/>
  <sheetViews>
    <sheetView showGridLines="0" tabSelected="1" workbookViewId="0">
      <selection activeCell="C155" sqref="C155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0" t="s">
        <v>0</v>
      </c>
      <c r="C3" s="111"/>
      <c r="D3" s="111"/>
      <c r="E3" s="111"/>
      <c r="F3" s="111"/>
      <c r="G3" s="111"/>
      <c r="H3" s="112"/>
    </row>
    <row r="4" spans="2:8" ht="45" customHeight="1" thickBot="1" x14ac:dyDescent="0.3">
      <c r="B4" s="113" t="s">
        <v>1</v>
      </c>
      <c r="C4" s="114"/>
      <c r="D4" s="114"/>
      <c r="E4" s="114"/>
      <c r="F4" s="114"/>
      <c r="G4" s="114"/>
      <c r="H4" s="115"/>
    </row>
    <row r="8" spans="2:8" ht="15.75" thickBot="1" x14ac:dyDescent="0.3"/>
    <row r="9" spans="2:8" ht="30" customHeight="1" thickBot="1" x14ac:dyDescent="0.3">
      <c r="B9" s="116" t="s">
        <v>2</v>
      </c>
      <c r="C9" s="117"/>
      <c r="D9" s="118"/>
      <c r="F9" s="116" t="s">
        <v>3</v>
      </c>
      <c r="G9" s="117"/>
      <c r="H9" s="118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1</v>
      </c>
      <c r="D11" s="6">
        <f t="shared" ref="D11:D40" si="0">C11/$C$40</f>
        <v>2.8089887640449441E-4</v>
      </c>
      <c r="F11" s="4" t="s">
        <v>8</v>
      </c>
      <c r="G11" s="5">
        <v>695</v>
      </c>
      <c r="H11" s="7">
        <f t="shared" ref="H11:H39" si="1">G11/$G$40</f>
        <v>0.1952247191011236</v>
      </c>
    </row>
    <row r="12" spans="2:8" ht="15.75" thickBot="1" x14ac:dyDescent="0.3">
      <c r="B12" s="8" t="s">
        <v>9</v>
      </c>
      <c r="C12" s="9">
        <v>67</v>
      </c>
      <c r="D12" s="6">
        <f t="shared" si="0"/>
        <v>1.8820224719101122E-2</v>
      </c>
      <c r="F12" s="8" t="s">
        <v>10</v>
      </c>
      <c r="G12" s="9">
        <v>656</v>
      </c>
      <c r="H12" s="7">
        <f t="shared" si="1"/>
        <v>0.1842696629213483</v>
      </c>
    </row>
    <row r="13" spans="2:8" ht="15.75" thickBot="1" x14ac:dyDescent="0.3">
      <c r="B13" s="8" t="s">
        <v>11</v>
      </c>
      <c r="C13" s="9">
        <v>16</v>
      </c>
      <c r="D13" s="6">
        <f t="shared" si="0"/>
        <v>4.4943820224719105E-3</v>
      </c>
      <c r="F13" s="8" t="s">
        <v>12</v>
      </c>
      <c r="G13" s="9">
        <v>476</v>
      </c>
      <c r="H13" s="7">
        <f t="shared" si="1"/>
        <v>0.13370786516853933</v>
      </c>
    </row>
    <row r="14" spans="2:8" ht="15.75" thickBot="1" x14ac:dyDescent="0.3">
      <c r="B14" s="8" t="s">
        <v>10</v>
      </c>
      <c r="C14" s="9">
        <v>656</v>
      </c>
      <c r="D14" s="6">
        <f t="shared" si="0"/>
        <v>0.1842696629213483</v>
      </c>
      <c r="F14" s="8" t="s">
        <v>13</v>
      </c>
      <c r="G14" s="9">
        <v>360</v>
      </c>
      <c r="H14" s="7">
        <f t="shared" si="1"/>
        <v>0.10112359550561797</v>
      </c>
    </row>
    <row r="15" spans="2:8" ht="15.75" thickBot="1" x14ac:dyDescent="0.3">
      <c r="B15" s="8" t="s">
        <v>14</v>
      </c>
      <c r="C15" s="9">
        <v>69</v>
      </c>
      <c r="D15" s="6">
        <f t="shared" si="0"/>
        <v>1.9382022471910114E-2</v>
      </c>
      <c r="F15" s="8" t="s">
        <v>15</v>
      </c>
      <c r="G15" s="9">
        <v>323</v>
      </c>
      <c r="H15" s="7">
        <f t="shared" si="1"/>
        <v>9.0730337078651691E-2</v>
      </c>
    </row>
    <row r="16" spans="2:8" ht="15.75" thickBot="1" x14ac:dyDescent="0.3">
      <c r="B16" s="8" t="s">
        <v>16</v>
      </c>
      <c r="C16" s="9">
        <v>1</v>
      </c>
      <c r="D16" s="6">
        <f t="shared" si="0"/>
        <v>2.8089887640449441E-4</v>
      </c>
      <c r="F16" s="8" t="s">
        <v>17</v>
      </c>
      <c r="G16" s="9">
        <v>133</v>
      </c>
      <c r="H16" s="7">
        <f t="shared" si="1"/>
        <v>3.7359550561797752E-2</v>
      </c>
    </row>
    <row r="17" spans="2:8" ht="15.75" thickBot="1" x14ac:dyDescent="0.3">
      <c r="B17" s="8" t="s">
        <v>18</v>
      </c>
      <c r="C17" s="9">
        <v>23</v>
      </c>
      <c r="D17" s="6">
        <f t="shared" si="0"/>
        <v>6.4606741573033704E-3</v>
      </c>
      <c r="F17" s="8" t="s">
        <v>19</v>
      </c>
      <c r="G17" s="9">
        <v>132</v>
      </c>
      <c r="H17" s="7">
        <f t="shared" si="1"/>
        <v>3.707865168539326E-2</v>
      </c>
    </row>
    <row r="18" spans="2:8" ht="15.75" thickBot="1" x14ac:dyDescent="0.3">
      <c r="B18" s="8" t="s">
        <v>20</v>
      </c>
      <c r="C18" s="9">
        <v>4</v>
      </c>
      <c r="D18" s="6">
        <f t="shared" si="0"/>
        <v>1.1235955056179776E-3</v>
      </c>
      <c r="F18" s="8" t="s">
        <v>21</v>
      </c>
      <c r="G18" s="9">
        <v>107</v>
      </c>
      <c r="H18" s="7">
        <f t="shared" si="1"/>
        <v>3.0056179775280897E-2</v>
      </c>
    </row>
    <row r="19" spans="2:8" ht="15.75" thickBot="1" x14ac:dyDescent="0.3">
      <c r="B19" s="8" t="s">
        <v>22</v>
      </c>
      <c r="C19" s="9">
        <v>4</v>
      </c>
      <c r="D19" s="6">
        <f t="shared" si="0"/>
        <v>1.1235955056179776E-3</v>
      </c>
      <c r="F19" s="8" t="s">
        <v>23</v>
      </c>
      <c r="G19" s="9">
        <v>106</v>
      </c>
      <c r="H19" s="7">
        <f t="shared" si="1"/>
        <v>2.9775280898876405E-2</v>
      </c>
    </row>
    <row r="20" spans="2:8" ht="15.75" thickBot="1" x14ac:dyDescent="0.3">
      <c r="B20" s="8" t="s">
        <v>24</v>
      </c>
      <c r="C20" s="9">
        <v>34</v>
      </c>
      <c r="D20" s="6">
        <f t="shared" si="0"/>
        <v>9.5505617977528091E-3</v>
      </c>
      <c r="F20" s="8" t="s">
        <v>25</v>
      </c>
      <c r="G20" s="9">
        <v>101</v>
      </c>
      <c r="H20" s="7">
        <f t="shared" si="1"/>
        <v>2.8370786516853933E-2</v>
      </c>
    </row>
    <row r="21" spans="2:8" ht="15.75" thickBot="1" x14ac:dyDescent="0.3">
      <c r="B21" s="8" t="s">
        <v>8</v>
      </c>
      <c r="C21" s="9">
        <v>695</v>
      </c>
      <c r="D21" s="6">
        <f t="shared" si="0"/>
        <v>0.1952247191011236</v>
      </c>
      <c r="F21" s="8" t="s">
        <v>26</v>
      </c>
      <c r="G21" s="9">
        <v>97</v>
      </c>
      <c r="H21" s="7">
        <f t="shared" si="1"/>
        <v>2.7247191011235954E-2</v>
      </c>
    </row>
    <row r="22" spans="2:8" ht="15.75" thickBot="1" x14ac:dyDescent="0.3">
      <c r="B22" s="8" t="s">
        <v>12</v>
      </c>
      <c r="C22" s="9">
        <v>476</v>
      </c>
      <c r="D22" s="6">
        <f t="shared" si="0"/>
        <v>0.13370786516853933</v>
      </c>
      <c r="F22" s="8" t="s">
        <v>14</v>
      </c>
      <c r="G22" s="9">
        <v>69</v>
      </c>
      <c r="H22" s="7">
        <f t="shared" si="1"/>
        <v>1.9382022471910114E-2</v>
      </c>
    </row>
    <row r="23" spans="2:8" ht="15.75" thickBot="1" x14ac:dyDescent="0.3">
      <c r="B23" s="8" t="s">
        <v>23</v>
      </c>
      <c r="C23" s="9">
        <v>106</v>
      </c>
      <c r="D23" s="6">
        <f t="shared" si="0"/>
        <v>2.9775280898876405E-2</v>
      </c>
      <c r="F23" s="8" t="s">
        <v>9</v>
      </c>
      <c r="G23" s="9">
        <v>67</v>
      </c>
      <c r="H23" s="7">
        <f t="shared" si="1"/>
        <v>1.8820224719101122E-2</v>
      </c>
    </row>
    <row r="24" spans="2:8" ht="15.75" thickBot="1" x14ac:dyDescent="0.3">
      <c r="B24" s="8" t="s">
        <v>27</v>
      </c>
      <c r="C24" s="9">
        <v>51</v>
      </c>
      <c r="D24" s="6">
        <f t="shared" si="0"/>
        <v>1.4325842696629213E-2</v>
      </c>
      <c r="F24" s="8" t="s">
        <v>27</v>
      </c>
      <c r="G24" s="9">
        <v>51</v>
      </c>
      <c r="H24" s="7">
        <f t="shared" si="1"/>
        <v>1.4325842696629213E-2</v>
      </c>
    </row>
    <row r="25" spans="2:8" ht="15.75" thickBot="1" x14ac:dyDescent="0.3">
      <c r="B25" s="8" t="s">
        <v>28</v>
      </c>
      <c r="C25" s="9">
        <v>23</v>
      </c>
      <c r="D25" s="6">
        <f t="shared" si="0"/>
        <v>6.4606741573033704E-3</v>
      </c>
      <c r="F25" s="8" t="s">
        <v>24</v>
      </c>
      <c r="G25" s="9">
        <v>34</v>
      </c>
      <c r="H25" s="7">
        <f t="shared" si="1"/>
        <v>9.5505617977528091E-3</v>
      </c>
    </row>
    <row r="26" spans="2:8" ht="15.75" thickBot="1" x14ac:dyDescent="0.3">
      <c r="B26" s="8" t="s">
        <v>19</v>
      </c>
      <c r="C26" s="9">
        <v>132</v>
      </c>
      <c r="D26" s="6">
        <f t="shared" si="0"/>
        <v>3.707865168539326E-2</v>
      </c>
      <c r="F26" s="8" t="s">
        <v>29</v>
      </c>
      <c r="G26" s="9">
        <v>28</v>
      </c>
      <c r="H26" s="7">
        <f t="shared" si="1"/>
        <v>7.8651685393258432E-3</v>
      </c>
    </row>
    <row r="27" spans="2:8" ht="15.75" thickBot="1" x14ac:dyDescent="0.3">
      <c r="B27" s="8" t="s">
        <v>13</v>
      </c>
      <c r="C27" s="9">
        <v>360</v>
      </c>
      <c r="D27" s="6">
        <f t="shared" si="0"/>
        <v>0.10112359550561797</v>
      </c>
      <c r="F27" s="8" t="s">
        <v>30</v>
      </c>
      <c r="G27" s="9">
        <v>27</v>
      </c>
      <c r="H27" s="7">
        <f t="shared" si="1"/>
        <v>7.5842696629213483E-3</v>
      </c>
    </row>
    <row r="28" spans="2:8" ht="15.75" thickBot="1" x14ac:dyDescent="0.3">
      <c r="B28" s="8" t="s">
        <v>29</v>
      </c>
      <c r="C28" s="9">
        <v>28</v>
      </c>
      <c r="D28" s="6">
        <f t="shared" si="0"/>
        <v>7.8651685393258432E-3</v>
      </c>
      <c r="F28" s="8" t="s">
        <v>18</v>
      </c>
      <c r="G28" s="9">
        <v>23</v>
      </c>
      <c r="H28" s="7">
        <f t="shared" si="1"/>
        <v>6.4606741573033704E-3</v>
      </c>
    </row>
    <row r="29" spans="2:8" ht="15" customHeight="1" thickBot="1" x14ac:dyDescent="0.3">
      <c r="B29" s="8" t="s">
        <v>31</v>
      </c>
      <c r="C29" s="9">
        <v>4</v>
      </c>
      <c r="D29" s="6">
        <f t="shared" si="0"/>
        <v>1.1235955056179776E-3</v>
      </c>
      <c r="E29" s="10"/>
      <c r="F29" s="8" t="s">
        <v>28</v>
      </c>
      <c r="G29" s="9">
        <v>23</v>
      </c>
      <c r="H29" s="7">
        <f t="shared" si="1"/>
        <v>6.4606741573033704E-3</v>
      </c>
    </row>
    <row r="30" spans="2:8" ht="15.75" thickBot="1" x14ac:dyDescent="0.3">
      <c r="B30" s="8" t="s">
        <v>32</v>
      </c>
      <c r="C30" s="9">
        <v>12</v>
      </c>
      <c r="D30" s="6">
        <f t="shared" si="0"/>
        <v>3.3707865168539327E-3</v>
      </c>
      <c r="F30" s="8" t="s">
        <v>11</v>
      </c>
      <c r="G30" s="9">
        <v>16</v>
      </c>
      <c r="H30" s="7">
        <f t="shared" si="1"/>
        <v>4.4943820224719105E-3</v>
      </c>
    </row>
    <row r="31" spans="2:8" ht="15.75" thickBot="1" x14ac:dyDescent="0.3">
      <c r="B31" s="8" t="s">
        <v>30</v>
      </c>
      <c r="C31" s="9">
        <v>27</v>
      </c>
      <c r="D31" s="6">
        <f t="shared" si="0"/>
        <v>7.5842696629213483E-3</v>
      </c>
      <c r="F31" s="8" t="s">
        <v>32</v>
      </c>
      <c r="G31" s="9">
        <v>12</v>
      </c>
      <c r="H31" s="7">
        <f t="shared" si="1"/>
        <v>3.3707865168539327E-3</v>
      </c>
    </row>
    <row r="32" spans="2:8" ht="15.75" thickBot="1" x14ac:dyDescent="0.3">
      <c r="B32" s="8" t="s">
        <v>33</v>
      </c>
      <c r="C32" s="9">
        <v>1</v>
      </c>
      <c r="D32" s="6">
        <f t="shared" si="0"/>
        <v>2.8089887640449441E-4</v>
      </c>
      <c r="F32" s="8" t="s">
        <v>34</v>
      </c>
      <c r="G32" s="9">
        <v>8</v>
      </c>
      <c r="H32" s="7">
        <f t="shared" si="1"/>
        <v>2.2471910112359553E-3</v>
      </c>
    </row>
    <row r="33" spans="2:8" ht="15.75" thickBot="1" x14ac:dyDescent="0.3">
      <c r="B33" s="8" t="s">
        <v>15</v>
      </c>
      <c r="C33" s="9">
        <v>323</v>
      </c>
      <c r="D33" s="6">
        <f t="shared" si="0"/>
        <v>9.0730337078651691E-2</v>
      </c>
      <c r="F33" s="8" t="s">
        <v>20</v>
      </c>
      <c r="G33" s="9">
        <v>4</v>
      </c>
      <c r="H33" s="7">
        <f t="shared" si="1"/>
        <v>1.1235955056179776E-3</v>
      </c>
    </row>
    <row r="34" spans="2:8" ht="15.75" thickBot="1" x14ac:dyDescent="0.3">
      <c r="B34" s="8" t="s">
        <v>21</v>
      </c>
      <c r="C34" s="9">
        <v>107</v>
      </c>
      <c r="D34" s="6">
        <f t="shared" si="0"/>
        <v>3.0056179775280897E-2</v>
      </c>
      <c r="F34" s="8" t="s">
        <v>22</v>
      </c>
      <c r="G34" s="9">
        <v>4</v>
      </c>
      <c r="H34" s="7">
        <f t="shared" si="1"/>
        <v>1.1235955056179776E-3</v>
      </c>
    </row>
    <row r="35" spans="2:8" ht="15.75" thickBot="1" x14ac:dyDescent="0.3">
      <c r="B35" s="8" t="s">
        <v>25</v>
      </c>
      <c r="C35" s="9">
        <v>101</v>
      </c>
      <c r="D35" s="6">
        <f t="shared" si="0"/>
        <v>2.8370786516853933E-2</v>
      </c>
      <c r="F35" s="8" t="s">
        <v>31</v>
      </c>
      <c r="G35" s="9">
        <v>4</v>
      </c>
      <c r="H35" s="7">
        <f t="shared" si="1"/>
        <v>1.1235955056179776E-3</v>
      </c>
    </row>
    <row r="36" spans="2:8" ht="15.75" thickBot="1" x14ac:dyDescent="0.3">
      <c r="B36" s="8" t="s">
        <v>34</v>
      </c>
      <c r="C36" s="9">
        <v>8</v>
      </c>
      <c r="D36" s="6">
        <f t="shared" si="0"/>
        <v>2.2471910112359553E-3</v>
      </c>
      <c r="F36" s="8" t="s">
        <v>7</v>
      </c>
      <c r="G36" s="9">
        <v>1</v>
      </c>
      <c r="H36" s="7">
        <f t="shared" si="1"/>
        <v>2.8089887640449441E-4</v>
      </c>
    </row>
    <row r="37" spans="2:8" ht="15.75" thickBot="1" x14ac:dyDescent="0.3">
      <c r="B37" s="8" t="s">
        <v>17</v>
      </c>
      <c r="C37" s="9">
        <v>133</v>
      </c>
      <c r="D37" s="6">
        <f t="shared" si="0"/>
        <v>3.7359550561797752E-2</v>
      </c>
      <c r="F37" s="8" t="s">
        <v>16</v>
      </c>
      <c r="G37" s="9">
        <v>1</v>
      </c>
      <c r="H37" s="7">
        <f t="shared" si="1"/>
        <v>2.8089887640449441E-4</v>
      </c>
    </row>
    <row r="38" spans="2:8" ht="15.75" thickBot="1" x14ac:dyDescent="0.3">
      <c r="B38" s="8" t="s">
        <v>35</v>
      </c>
      <c r="C38" s="9">
        <v>1</v>
      </c>
      <c r="D38" s="6">
        <f t="shared" si="0"/>
        <v>2.8089887640449441E-4</v>
      </c>
      <c r="F38" s="8" t="s">
        <v>33</v>
      </c>
      <c r="G38" s="9">
        <v>1</v>
      </c>
      <c r="H38" s="7">
        <f t="shared" si="1"/>
        <v>2.8089887640449441E-4</v>
      </c>
    </row>
    <row r="39" spans="2:8" ht="15.75" thickBot="1" x14ac:dyDescent="0.3">
      <c r="B39" s="8" t="s">
        <v>26</v>
      </c>
      <c r="C39" s="9">
        <v>97</v>
      </c>
      <c r="D39" s="6">
        <f t="shared" si="0"/>
        <v>2.7247191011235954E-2</v>
      </c>
      <c r="F39" s="8" t="s">
        <v>35</v>
      </c>
      <c r="G39" s="9">
        <v>1</v>
      </c>
      <c r="H39" s="7">
        <f t="shared" si="1"/>
        <v>2.8089887640449441E-4</v>
      </c>
    </row>
    <row r="40" spans="2:8" ht="30.6" customHeight="1" thickBot="1" x14ac:dyDescent="0.3">
      <c r="B40" s="11" t="s">
        <v>36</v>
      </c>
      <c r="C40" s="12">
        <v>3560</v>
      </c>
      <c r="D40" s="13">
        <f t="shared" si="0"/>
        <v>1</v>
      </c>
      <c r="E40" s="10"/>
      <c r="F40" s="14" t="s">
        <v>36</v>
      </c>
      <c r="G40" s="12">
        <v>3560</v>
      </c>
      <c r="H40" s="13">
        <f>G40/$C$40</f>
        <v>1</v>
      </c>
    </row>
    <row r="44" spans="2:8" ht="15.75" thickBot="1" x14ac:dyDescent="0.3"/>
    <row r="45" spans="2:8" ht="15.75" thickBot="1" x14ac:dyDescent="0.3">
      <c r="B45" s="119" t="s">
        <v>37</v>
      </c>
      <c r="C45" s="120"/>
    </row>
    <row r="46" spans="2:8" ht="45.75" thickBot="1" x14ac:dyDescent="0.3">
      <c r="B46" s="15" t="s">
        <v>38</v>
      </c>
      <c r="C46" s="16" t="s">
        <v>39</v>
      </c>
    </row>
    <row r="47" spans="2:8" x14ac:dyDescent="0.25">
      <c r="B47" s="17" t="s">
        <v>7</v>
      </c>
      <c r="C47" s="18">
        <v>1</v>
      </c>
    </row>
    <row r="48" spans="2:8" x14ac:dyDescent="0.25">
      <c r="B48" s="19" t="s">
        <v>40</v>
      </c>
      <c r="C48" s="9">
        <v>1</v>
      </c>
    </row>
    <row r="49" spans="2:3" x14ac:dyDescent="0.25">
      <c r="B49" s="20" t="s">
        <v>9</v>
      </c>
      <c r="C49" s="21">
        <v>67</v>
      </c>
    </row>
    <row r="50" spans="2:3" x14ac:dyDescent="0.25">
      <c r="B50" s="19" t="s">
        <v>9</v>
      </c>
      <c r="C50" s="9">
        <v>51</v>
      </c>
    </row>
    <row r="51" spans="2:3" x14ac:dyDescent="0.25">
      <c r="B51" s="19" t="s">
        <v>41</v>
      </c>
      <c r="C51" s="9">
        <v>2</v>
      </c>
    </row>
    <row r="52" spans="2:3" x14ac:dyDescent="0.25">
      <c r="B52" s="19" t="s">
        <v>42</v>
      </c>
      <c r="C52" s="9">
        <v>1</v>
      </c>
    </row>
    <row r="53" spans="2:3" x14ac:dyDescent="0.25">
      <c r="B53" s="19" t="s">
        <v>43</v>
      </c>
      <c r="C53" s="9">
        <v>11</v>
      </c>
    </row>
    <row r="54" spans="2:3" x14ac:dyDescent="0.25">
      <c r="B54" s="19" t="s">
        <v>26</v>
      </c>
      <c r="C54" s="9">
        <v>2</v>
      </c>
    </row>
    <row r="55" spans="2:3" x14ac:dyDescent="0.25">
      <c r="B55" s="20" t="s">
        <v>11</v>
      </c>
      <c r="C55" s="21">
        <v>16</v>
      </c>
    </row>
    <row r="56" spans="2:3" x14ac:dyDescent="0.25">
      <c r="B56" s="19" t="s">
        <v>41</v>
      </c>
      <c r="C56" s="9">
        <v>3</v>
      </c>
    </row>
    <row r="57" spans="2:3" x14ac:dyDescent="0.25">
      <c r="B57" s="19" t="s">
        <v>42</v>
      </c>
      <c r="C57" s="9">
        <v>2</v>
      </c>
    </row>
    <row r="58" spans="2:3" x14ac:dyDescent="0.25">
      <c r="B58" s="19" t="s">
        <v>43</v>
      </c>
      <c r="C58" s="9">
        <v>11</v>
      </c>
    </row>
    <row r="59" spans="2:3" x14ac:dyDescent="0.25">
      <c r="B59" s="20" t="s">
        <v>10</v>
      </c>
      <c r="C59" s="21">
        <v>656</v>
      </c>
    </row>
    <row r="60" spans="2:3" x14ac:dyDescent="0.25">
      <c r="B60" s="19" t="s">
        <v>10</v>
      </c>
      <c r="C60" s="9">
        <v>656</v>
      </c>
    </row>
    <row r="61" spans="2:3" x14ac:dyDescent="0.25">
      <c r="B61" s="20" t="s">
        <v>14</v>
      </c>
      <c r="C61" s="21">
        <v>69</v>
      </c>
    </row>
    <row r="62" spans="2:3" x14ac:dyDescent="0.25">
      <c r="B62" s="19" t="s">
        <v>14</v>
      </c>
      <c r="C62" s="9">
        <v>69</v>
      </c>
    </row>
    <row r="63" spans="2:3" x14ac:dyDescent="0.25">
      <c r="B63" s="20" t="s">
        <v>16</v>
      </c>
      <c r="C63" s="21">
        <v>1</v>
      </c>
    </row>
    <row r="64" spans="2:3" x14ac:dyDescent="0.25">
      <c r="B64" s="19" t="s">
        <v>26</v>
      </c>
      <c r="C64" s="9">
        <v>1</v>
      </c>
    </row>
    <row r="65" spans="2:3" x14ac:dyDescent="0.25">
      <c r="B65" s="20" t="s">
        <v>18</v>
      </c>
      <c r="C65" s="21">
        <v>23</v>
      </c>
    </row>
    <row r="66" spans="2:3" x14ac:dyDescent="0.25">
      <c r="B66" s="19" t="s">
        <v>18</v>
      </c>
      <c r="C66" s="9">
        <v>20</v>
      </c>
    </row>
    <row r="67" spans="2:3" x14ac:dyDescent="0.25">
      <c r="B67" s="19" t="s">
        <v>44</v>
      </c>
      <c r="C67" s="9">
        <v>1</v>
      </c>
    </row>
    <row r="68" spans="2:3" x14ac:dyDescent="0.25">
      <c r="B68" s="19" t="s">
        <v>26</v>
      </c>
      <c r="C68" s="9">
        <v>2</v>
      </c>
    </row>
    <row r="69" spans="2:3" x14ac:dyDescent="0.25">
      <c r="B69" s="20" t="s">
        <v>20</v>
      </c>
      <c r="C69" s="21">
        <v>4</v>
      </c>
    </row>
    <row r="70" spans="2:3" x14ac:dyDescent="0.25">
      <c r="B70" s="19" t="s">
        <v>20</v>
      </c>
      <c r="C70" s="9">
        <v>4</v>
      </c>
    </row>
    <row r="71" spans="2:3" x14ac:dyDescent="0.25">
      <c r="B71" s="20" t="s">
        <v>22</v>
      </c>
      <c r="C71" s="21">
        <v>4</v>
      </c>
    </row>
    <row r="72" spans="2:3" x14ac:dyDescent="0.25">
      <c r="B72" s="19" t="s">
        <v>22</v>
      </c>
      <c r="C72" s="9">
        <v>4</v>
      </c>
    </row>
    <row r="73" spans="2:3" x14ac:dyDescent="0.25">
      <c r="B73" s="20" t="s">
        <v>24</v>
      </c>
      <c r="C73" s="21">
        <v>34</v>
      </c>
    </row>
    <row r="74" spans="2:3" x14ac:dyDescent="0.25">
      <c r="B74" s="19" t="s">
        <v>24</v>
      </c>
      <c r="C74" s="9">
        <v>30</v>
      </c>
    </row>
    <row r="75" spans="2:3" x14ac:dyDescent="0.25">
      <c r="B75" s="19" t="s">
        <v>26</v>
      </c>
      <c r="C75" s="9">
        <v>4</v>
      </c>
    </row>
    <row r="76" spans="2:3" x14ac:dyDescent="0.25">
      <c r="B76" s="20" t="s">
        <v>8</v>
      </c>
      <c r="C76" s="21">
        <v>695</v>
      </c>
    </row>
    <row r="77" spans="2:3" x14ac:dyDescent="0.25">
      <c r="B77" s="19" t="s">
        <v>45</v>
      </c>
      <c r="C77" s="9">
        <v>695</v>
      </c>
    </row>
    <row r="78" spans="2:3" x14ac:dyDescent="0.25">
      <c r="B78" s="20" t="s">
        <v>12</v>
      </c>
      <c r="C78" s="21">
        <v>476</v>
      </c>
    </row>
    <row r="79" spans="2:3" x14ac:dyDescent="0.25">
      <c r="B79" s="19" t="s">
        <v>45</v>
      </c>
      <c r="C79" s="9">
        <v>469</v>
      </c>
    </row>
    <row r="80" spans="2:3" x14ac:dyDescent="0.25">
      <c r="B80" s="19" t="s">
        <v>26</v>
      </c>
      <c r="C80" s="9">
        <v>7</v>
      </c>
    </row>
    <row r="81" spans="2:3" x14ac:dyDescent="0.25">
      <c r="B81" s="20" t="s">
        <v>23</v>
      </c>
      <c r="C81" s="21">
        <v>106</v>
      </c>
    </row>
    <row r="82" spans="2:3" x14ac:dyDescent="0.25">
      <c r="B82" s="19" t="s">
        <v>41</v>
      </c>
      <c r="C82" s="9">
        <v>30</v>
      </c>
    </row>
    <row r="83" spans="2:3" x14ac:dyDescent="0.25">
      <c r="B83" s="19" t="s">
        <v>46</v>
      </c>
      <c r="C83" s="9">
        <v>1</v>
      </c>
    </row>
    <row r="84" spans="2:3" x14ac:dyDescent="0.25">
      <c r="B84" s="19" t="s">
        <v>47</v>
      </c>
      <c r="C84" s="9">
        <v>1</v>
      </c>
    </row>
    <row r="85" spans="2:3" x14ac:dyDescent="0.25">
      <c r="B85" s="19" t="s">
        <v>48</v>
      </c>
      <c r="C85" s="9">
        <v>2</v>
      </c>
    </row>
    <row r="86" spans="2:3" x14ac:dyDescent="0.25">
      <c r="B86" s="19" t="s">
        <v>49</v>
      </c>
      <c r="C86" s="9">
        <v>1</v>
      </c>
    </row>
    <row r="87" spans="2:3" ht="27" customHeight="1" x14ac:dyDescent="0.25">
      <c r="B87" s="19" t="s">
        <v>26</v>
      </c>
      <c r="C87" s="9">
        <v>71</v>
      </c>
    </row>
    <row r="88" spans="2:3" x14ac:dyDescent="0.25">
      <c r="B88" s="20" t="s">
        <v>27</v>
      </c>
      <c r="C88" s="21">
        <v>51</v>
      </c>
    </row>
    <row r="89" spans="2:3" x14ac:dyDescent="0.25">
      <c r="B89" s="19" t="s">
        <v>27</v>
      </c>
      <c r="C89" s="9">
        <v>51</v>
      </c>
    </row>
    <row r="90" spans="2:3" x14ac:dyDescent="0.25">
      <c r="B90" s="20" t="s">
        <v>28</v>
      </c>
      <c r="C90" s="21">
        <v>23</v>
      </c>
    </row>
    <row r="91" spans="2:3" x14ac:dyDescent="0.25">
      <c r="B91" s="19" t="s">
        <v>41</v>
      </c>
      <c r="C91" s="9">
        <v>1</v>
      </c>
    </row>
    <row r="92" spans="2:3" x14ac:dyDescent="0.25">
      <c r="B92" s="19" t="s">
        <v>50</v>
      </c>
      <c r="C92" s="9">
        <v>8</v>
      </c>
    </row>
    <row r="93" spans="2:3" ht="23.45" customHeight="1" x14ac:dyDescent="0.25">
      <c r="B93" s="19" t="s">
        <v>51</v>
      </c>
      <c r="C93" s="9">
        <v>3</v>
      </c>
    </row>
    <row r="94" spans="2:3" x14ac:dyDescent="0.25">
      <c r="B94" s="19" t="s">
        <v>52</v>
      </c>
      <c r="C94" s="9">
        <v>7</v>
      </c>
    </row>
    <row r="95" spans="2:3" x14ac:dyDescent="0.25">
      <c r="B95" s="19" t="s">
        <v>26</v>
      </c>
      <c r="C95" s="9">
        <v>4</v>
      </c>
    </row>
    <row r="96" spans="2:3" x14ac:dyDescent="0.25">
      <c r="B96" s="20" t="s">
        <v>19</v>
      </c>
      <c r="C96" s="21">
        <v>132</v>
      </c>
    </row>
    <row r="97" spans="2:3" x14ac:dyDescent="0.25">
      <c r="B97" s="19" t="s">
        <v>19</v>
      </c>
      <c r="C97" s="9">
        <v>119</v>
      </c>
    </row>
    <row r="98" spans="2:3" ht="31.9" customHeight="1" x14ac:dyDescent="0.25">
      <c r="B98" s="19" t="s">
        <v>26</v>
      </c>
      <c r="C98" s="9">
        <v>13</v>
      </c>
    </row>
    <row r="99" spans="2:3" x14ac:dyDescent="0.25">
      <c r="B99" s="20" t="s">
        <v>13</v>
      </c>
      <c r="C99" s="21">
        <v>360</v>
      </c>
    </row>
    <row r="100" spans="2:3" x14ac:dyDescent="0.25">
      <c r="B100" s="19" t="s">
        <v>53</v>
      </c>
      <c r="C100" s="9">
        <v>44</v>
      </c>
    </row>
    <row r="101" spans="2:3" x14ac:dyDescent="0.25">
      <c r="B101" s="19" t="s">
        <v>41</v>
      </c>
      <c r="C101" s="9">
        <v>14</v>
      </c>
    </row>
    <row r="102" spans="2:3" x14ac:dyDescent="0.25">
      <c r="B102" s="19" t="s">
        <v>54</v>
      </c>
      <c r="C102" s="9">
        <v>2</v>
      </c>
    </row>
    <row r="103" spans="2:3" x14ac:dyDescent="0.25">
      <c r="B103" s="19" t="s">
        <v>13</v>
      </c>
      <c r="C103" s="9">
        <v>259</v>
      </c>
    </row>
    <row r="104" spans="2:3" x14ac:dyDescent="0.25">
      <c r="B104" s="19" t="s">
        <v>55</v>
      </c>
      <c r="C104" s="9">
        <v>2</v>
      </c>
    </row>
    <row r="105" spans="2:3" x14ac:dyDescent="0.25">
      <c r="B105" s="19" t="s">
        <v>47</v>
      </c>
      <c r="C105" s="9">
        <v>1</v>
      </c>
    </row>
    <row r="106" spans="2:3" x14ac:dyDescent="0.25">
      <c r="B106" s="19" t="s">
        <v>56</v>
      </c>
      <c r="C106" s="9">
        <v>3</v>
      </c>
    </row>
    <row r="107" spans="2:3" x14ac:dyDescent="0.25">
      <c r="B107" s="19" t="s">
        <v>57</v>
      </c>
      <c r="C107" s="9">
        <v>4</v>
      </c>
    </row>
    <row r="108" spans="2:3" x14ac:dyDescent="0.25">
      <c r="B108" s="19" t="s">
        <v>58</v>
      </c>
      <c r="C108" s="9">
        <v>1</v>
      </c>
    </row>
    <row r="109" spans="2:3" x14ac:dyDescent="0.25">
      <c r="B109" s="19" t="s">
        <v>59</v>
      </c>
      <c r="C109" s="9">
        <v>5</v>
      </c>
    </row>
    <row r="110" spans="2:3" x14ac:dyDescent="0.25">
      <c r="B110" s="19" t="s">
        <v>26</v>
      </c>
      <c r="C110" s="9">
        <v>25</v>
      </c>
    </row>
    <row r="111" spans="2:3" x14ac:dyDescent="0.25">
      <c r="B111" s="20" t="s">
        <v>29</v>
      </c>
      <c r="C111" s="21">
        <v>28</v>
      </c>
    </row>
    <row r="112" spans="2:3" x14ac:dyDescent="0.25">
      <c r="B112" s="19" t="s">
        <v>29</v>
      </c>
      <c r="C112" s="9">
        <v>25</v>
      </c>
    </row>
    <row r="113" spans="2:3" x14ac:dyDescent="0.25">
      <c r="B113" s="19" t="s">
        <v>47</v>
      </c>
      <c r="C113" s="9">
        <v>1</v>
      </c>
    </row>
    <row r="114" spans="2:3" x14ac:dyDescent="0.25">
      <c r="B114" s="19" t="s">
        <v>26</v>
      </c>
      <c r="C114" s="9">
        <v>2</v>
      </c>
    </row>
    <row r="115" spans="2:3" x14ac:dyDescent="0.25">
      <c r="B115" s="20" t="s">
        <v>31</v>
      </c>
      <c r="C115" s="21">
        <v>4</v>
      </c>
    </row>
    <row r="116" spans="2:3" x14ac:dyDescent="0.25">
      <c r="B116" s="19" t="s">
        <v>31</v>
      </c>
      <c r="C116" s="9">
        <v>4</v>
      </c>
    </row>
    <row r="117" spans="2:3" x14ac:dyDescent="0.25">
      <c r="B117" s="20" t="s">
        <v>32</v>
      </c>
      <c r="C117" s="21">
        <v>12</v>
      </c>
    </row>
    <row r="118" spans="2:3" x14ac:dyDescent="0.25">
      <c r="B118" s="19" t="s">
        <v>32</v>
      </c>
      <c r="C118" s="9">
        <v>12</v>
      </c>
    </row>
    <row r="119" spans="2:3" x14ac:dyDescent="0.25">
      <c r="B119" s="20" t="s">
        <v>30</v>
      </c>
      <c r="C119" s="21">
        <v>27</v>
      </c>
    </row>
    <row r="120" spans="2:3" x14ac:dyDescent="0.25">
      <c r="B120" s="19" t="s">
        <v>30</v>
      </c>
      <c r="C120" s="9">
        <v>24</v>
      </c>
    </row>
    <row r="121" spans="2:3" x14ac:dyDescent="0.25">
      <c r="B121" s="19" t="s">
        <v>26</v>
      </c>
      <c r="C121" s="9">
        <v>3</v>
      </c>
    </row>
    <row r="122" spans="2:3" x14ac:dyDescent="0.25">
      <c r="B122" s="20" t="s">
        <v>33</v>
      </c>
      <c r="C122" s="21">
        <v>1</v>
      </c>
    </row>
    <row r="123" spans="2:3" x14ac:dyDescent="0.25">
      <c r="B123" s="19" t="s">
        <v>33</v>
      </c>
      <c r="C123" s="9">
        <v>1</v>
      </c>
    </row>
    <row r="124" spans="2:3" x14ac:dyDescent="0.25">
      <c r="B124" s="20" t="s">
        <v>15</v>
      </c>
      <c r="C124" s="21">
        <v>323</v>
      </c>
    </row>
    <row r="125" spans="2:3" ht="18.600000000000001" customHeight="1" x14ac:dyDescent="0.25">
      <c r="B125" s="19" t="s">
        <v>15</v>
      </c>
      <c r="C125" s="9">
        <v>312</v>
      </c>
    </row>
    <row r="126" spans="2:3" x14ac:dyDescent="0.25">
      <c r="B126" s="19" t="s">
        <v>26</v>
      </c>
      <c r="C126" s="9">
        <v>11</v>
      </c>
    </row>
    <row r="127" spans="2:3" x14ac:dyDescent="0.25">
      <c r="B127" s="20" t="s">
        <v>21</v>
      </c>
      <c r="C127" s="21">
        <v>107</v>
      </c>
    </row>
    <row r="128" spans="2:3" x14ac:dyDescent="0.25">
      <c r="B128" s="19" t="s">
        <v>21</v>
      </c>
      <c r="C128" s="9">
        <v>103</v>
      </c>
    </row>
    <row r="129" spans="2:3" x14ac:dyDescent="0.25">
      <c r="B129" s="19" t="s">
        <v>26</v>
      </c>
      <c r="C129" s="9">
        <v>4</v>
      </c>
    </row>
    <row r="130" spans="2:3" x14ac:dyDescent="0.25">
      <c r="B130" s="20" t="s">
        <v>25</v>
      </c>
      <c r="C130" s="21">
        <v>101</v>
      </c>
    </row>
    <row r="131" spans="2:3" x14ac:dyDescent="0.25">
      <c r="B131" s="19" t="s">
        <v>60</v>
      </c>
      <c r="C131" s="9">
        <v>5</v>
      </c>
    </row>
    <row r="132" spans="2:3" x14ac:dyDescent="0.25">
      <c r="B132" s="19" t="s">
        <v>61</v>
      </c>
      <c r="C132" s="9">
        <v>3</v>
      </c>
    </row>
    <row r="133" spans="2:3" x14ac:dyDescent="0.25">
      <c r="B133" s="19" t="s">
        <v>62</v>
      </c>
      <c r="C133" s="9">
        <v>24</v>
      </c>
    </row>
    <row r="134" spans="2:3" x14ac:dyDescent="0.25">
      <c r="B134" s="19" t="s">
        <v>63</v>
      </c>
      <c r="C134" s="9">
        <v>46</v>
      </c>
    </row>
    <row r="135" spans="2:3" x14ac:dyDescent="0.25">
      <c r="B135" s="19" t="s">
        <v>26</v>
      </c>
      <c r="C135" s="9">
        <v>23</v>
      </c>
    </row>
    <row r="136" spans="2:3" x14ac:dyDescent="0.25">
      <c r="B136" s="20" t="s">
        <v>34</v>
      </c>
      <c r="C136" s="21">
        <v>8</v>
      </c>
    </row>
    <row r="137" spans="2:3" x14ac:dyDescent="0.25">
      <c r="B137" s="19" t="s">
        <v>64</v>
      </c>
      <c r="C137" s="9">
        <v>2</v>
      </c>
    </row>
    <row r="138" spans="2:3" x14ac:dyDescent="0.25">
      <c r="B138" s="19" t="s">
        <v>63</v>
      </c>
      <c r="C138" s="9">
        <v>6</v>
      </c>
    </row>
    <row r="139" spans="2:3" x14ac:dyDescent="0.25">
      <c r="B139" s="20" t="s">
        <v>17</v>
      </c>
      <c r="C139" s="21">
        <v>133</v>
      </c>
    </row>
    <row r="140" spans="2:3" x14ac:dyDescent="0.25">
      <c r="B140" s="19" t="s">
        <v>65</v>
      </c>
      <c r="C140" s="9">
        <v>122</v>
      </c>
    </row>
    <row r="141" spans="2:3" x14ac:dyDescent="0.25">
      <c r="B141" s="19" t="s">
        <v>26</v>
      </c>
      <c r="C141" s="9">
        <v>11</v>
      </c>
    </row>
    <row r="142" spans="2:3" x14ac:dyDescent="0.25">
      <c r="B142" s="20" t="s">
        <v>35</v>
      </c>
      <c r="C142" s="21">
        <v>1</v>
      </c>
    </row>
    <row r="143" spans="2:3" x14ac:dyDescent="0.25">
      <c r="B143" s="19" t="s">
        <v>35</v>
      </c>
      <c r="C143" s="9">
        <v>1</v>
      </c>
    </row>
    <row r="144" spans="2:3" x14ac:dyDescent="0.25">
      <c r="B144" s="20" t="s">
        <v>26</v>
      </c>
      <c r="C144" s="21">
        <v>97</v>
      </c>
    </row>
    <row r="145" spans="2:3" x14ac:dyDescent="0.25">
      <c r="B145" s="19" t="s">
        <v>26</v>
      </c>
      <c r="C145" s="9">
        <v>97</v>
      </c>
    </row>
    <row r="146" spans="2:3" ht="39" customHeight="1" thickBot="1" x14ac:dyDescent="0.3">
      <c r="B146" s="22" t="s">
        <v>36</v>
      </c>
      <c r="C146" s="23">
        <v>3560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A709-0B83-440E-9DD4-9B58B4B99A8F}">
  <sheetPr>
    <tabColor rgb="FF0070C0"/>
  </sheetPr>
  <dimension ref="B2:H31"/>
  <sheetViews>
    <sheetView showGridLines="0" workbookViewId="0">
      <selection activeCell="F145" sqref="F145"/>
    </sheetView>
  </sheetViews>
  <sheetFormatPr defaultRowHeight="15" x14ac:dyDescent="0.25"/>
  <cols>
    <col min="2" max="2" width="49.7109375" customWidth="1"/>
    <col min="3" max="3" width="12.7109375" style="24" customWidth="1"/>
    <col min="4" max="4" width="10.7109375" customWidth="1"/>
    <col min="6" max="6" width="49.7109375" customWidth="1"/>
    <col min="7" max="7" width="12.7109375" customWidth="1"/>
    <col min="8" max="8" width="10.7109375" customWidth="1"/>
    <col min="258" max="258" width="49.7109375" customWidth="1"/>
    <col min="259" max="260" width="12.7109375" customWidth="1"/>
    <col min="262" max="262" width="49.7109375" customWidth="1"/>
    <col min="263" max="264" width="12.7109375" customWidth="1"/>
    <col min="514" max="514" width="49.7109375" customWidth="1"/>
    <col min="515" max="516" width="12.7109375" customWidth="1"/>
    <col min="518" max="518" width="49.7109375" customWidth="1"/>
    <col min="519" max="520" width="12.7109375" customWidth="1"/>
    <col min="770" max="770" width="49.7109375" customWidth="1"/>
    <col min="771" max="772" width="12.7109375" customWidth="1"/>
    <col min="774" max="774" width="49.7109375" customWidth="1"/>
    <col min="775" max="776" width="12.7109375" customWidth="1"/>
    <col min="1026" max="1026" width="49.7109375" customWidth="1"/>
    <col min="1027" max="1028" width="12.7109375" customWidth="1"/>
    <col min="1030" max="1030" width="49.7109375" customWidth="1"/>
    <col min="1031" max="1032" width="12.7109375" customWidth="1"/>
    <col min="1282" max="1282" width="49.7109375" customWidth="1"/>
    <col min="1283" max="1284" width="12.7109375" customWidth="1"/>
    <col min="1286" max="1286" width="49.7109375" customWidth="1"/>
    <col min="1287" max="1288" width="12.7109375" customWidth="1"/>
    <col min="1538" max="1538" width="49.7109375" customWidth="1"/>
    <col min="1539" max="1540" width="12.7109375" customWidth="1"/>
    <col min="1542" max="1542" width="49.7109375" customWidth="1"/>
    <col min="1543" max="1544" width="12.7109375" customWidth="1"/>
    <col min="1794" max="1794" width="49.7109375" customWidth="1"/>
    <col min="1795" max="1796" width="12.7109375" customWidth="1"/>
    <col min="1798" max="1798" width="49.7109375" customWidth="1"/>
    <col min="1799" max="1800" width="12.7109375" customWidth="1"/>
    <col min="2050" max="2050" width="49.7109375" customWidth="1"/>
    <col min="2051" max="2052" width="12.7109375" customWidth="1"/>
    <col min="2054" max="2054" width="49.7109375" customWidth="1"/>
    <col min="2055" max="2056" width="12.7109375" customWidth="1"/>
    <col min="2306" max="2306" width="49.7109375" customWidth="1"/>
    <col min="2307" max="2308" width="12.7109375" customWidth="1"/>
    <col min="2310" max="2310" width="49.7109375" customWidth="1"/>
    <col min="2311" max="2312" width="12.7109375" customWidth="1"/>
    <col min="2562" max="2562" width="49.7109375" customWidth="1"/>
    <col min="2563" max="2564" width="12.7109375" customWidth="1"/>
    <col min="2566" max="2566" width="49.7109375" customWidth="1"/>
    <col min="2567" max="2568" width="12.7109375" customWidth="1"/>
    <col min="2818" max="2818" width="49.7109375" customWidth="1"/>
    <col min="2819" max="2820" width="12.7109375" customWidth="1"/>
    <col min="2822" max="2822" width="49.7109375" customWidth="1"/>
    <col min="2823" max="2824" width="12.7109375" customWidth="1"/>
    <col min="3074" max="3074" width="49.7109375" customWidth="1"/>
    <col min="3075" max="3076" width="12.7109375" customWidth="1"/>
    <col min="3078" max="3078" width="49.7109375" customWidth="1"/>
    <col min="3079" max="3080" width="12.7109375" customWidth="1"/>
    <col min="3330" max="3330" width="49.7109375" customWidth="1"/>
    <col min="3331" max="3332" width="12.7109375" customWidth="1"/>
    <col min="3334" max="3334" width="49.7109375" customWidth="1"/>
    <col min="3335" max="3336" width="12.7109375" customWidth="1"/>
    <col min="3586" max="3586" width="49.7109375" customWidth="1"/>
    <col min="3587" max="3588" width="12.7109375" customWidth="1"/>
    <col min="3590" max="3590" width="49.7109375" customWidth="1"/>
    <col min="3591" max="3592" width="12.7109375" customWidth="1"/>
    <col min="3842" max="3842" width="49.7109375" customWidth="1"/>
    <col min="3843" max="3844" width="12.7109375" customWidth="1"/>
    <col min="3846" max="3846" width="49.7109375" customWidth="1"/>
    <col min="3847" max="3848" width="12.7109375" customWidth="1"/>
    <col min="4098" max="4098" width="49.7109375" customWidth="1"/>
    <col min="4099" max="4100" width="12.7109375" customWidth="1"/>
    <col min="4102" max="4102" width="49.7109375" customWidth="1"/>
    <col min="4103" max="4104" width="12.7109375" customWidth="1"/>
    <col min="4354" max="4354" width="49.7109375" customWidth="1"/>
    <col min="4355" max="4356" width="12.7109375" customWidth="1"/>
    <col min="4358" max="4358" width="49.7109375" customWidth="1"/>
    <col min="4359" max="4360" width="12.7109375" customWidth="1"/>
    <col min="4610" max="4610" width="49.7109375" customWidth="1"/>
    <col min="4611" max="4612" width="12.7109375" customWidth="1"/>
    <col min="4614" max="4614" width="49.7109375" customWidth="1"/>
    <col min="4615" max="4616" width="12.7109375" customWidth="1"/>
    <col min="4866" max="4866" width="49.7109375" customWidth="1"/>
    <col min="4867" max="4868" width="12.7109375" customWidth="1"/>
    <col min="4870" max="4870" width="49.7109375" customWidth="1"/>
    <col min="4871" max="4872" width="12.7109375" customWidth="1"/>
    <col min="5122" max="5122" width="49.7109375" customWidth="1"/>
    <col min="5123" max="5124" width="12.7109375" customWidth="1"/>
    <col min="5126" max="5126" width="49.7109375" customWidth="1"/>
    <col min="5127" max="5128" width="12.7109375" customWidth="1"/>
    <col min="5378" max="5378" width="49.7109375" customWidth="1"/>
    <col min="5379" max="5380" width="12.7109375" customWidth="1"/>
    <col min="5382" max="5382" width="49.7109375" customWidth="1"/>
    <col min="5383" max="5384" width="12.7109375" customWidth="1"/>
    <col min="5634" max="5634" width="49.7109375" customWidth="1"/>
    <col min="5635" max="5636" width="12.7109375" customWidth="1"/>
    <col min="5638" max="5638" width="49.7109375" customWidth="1"/>
    <col min="5639" max="5640" width="12.7109375" customWidth="1"/>
    <col min="5890" max="5890" width="49.7109375" customWidth="1"/>
    <col min="5891" max="5892" width="12.7109375" customWidth="1"/>
    <col min="5894" max="5894" width="49.7109375" customWidth="1"/>
    <col min="5895" max="5896" width="12.7109375" customWidth="1"/>
    <col min="6146" max="6146" width="49.7109375" customWidth="1"/>
    <col min="6147" max="6148" width="12.7109375" customWidth="1"/>
    <col min="6150" max="6150" width="49.7109375" customWidth="1"/>
    <col min="6151" max="6152" width="12.7109375" customWidth="1"/>
    <col min="6402" max="6402" width="49.7109375" customWidth="1"/>
    <col min="6403" max="6404" width="12.7109375" customWidth="1"/>
    <col min="6406" max="6406" width="49.7109375" customWidth="1"/>
    <col min="6407" max="6408" width="12.7109375" customWidth="1"/>
    <col min="6658" max="6658" width="49.7109375" customWidth="1"/>
    <col min="6659" max="6660" width="12.7109375" customWidth="1"/>
    <col min="6662" max="6662" width="49.7109375" customWidth="1"/>
    <col min="6663" max="6664" width="12.7109375" customWidth="1"/>
    <col min="6914" max="6914" width="49.7109375" customWidth="1"/>
    <col min="6915" max="6916" width="12.7109375" customWidth="1"/>
    <col min="6918" max="6918" width="49.7109375" customWidth="1"/>
    <col min="6919" max="6920" width="12.7109375" customWidth="1"/>
    <col min="7170" max="7170" width="49.7109375" customWidth="1"/>
    <col min="7171" max="7172" width="12.7109375" customWidth="1"/>
    <col min="7174" max="7174" width="49.7109375" customWidth="1"/>
    <col min="7175" max="7176" width="12.7109375" customWidth="1"/>
    <col min="7426" max="7426" width="49.7109375" customWidth="1"/>
    <col min="7427" max="7428" width="12.7109375" customWidth="1"/>
    <col min="7430" max="7430" width="49.7109375" customWidth="1"/>
    <col min="7431" max="7432" width="12.7109375" customWidth="1"/>
    <col min="7682" max="7682" width="49.7109375" customWidth="1"/>
    <col min="7683" max="7684" width="12.7109375" customWidth="1"/>
    <col min="7686" max="7686" width="49.7109375" customWidth="1"/>
    <col min="7687" max="7688" width="12.7109375" customWidth="1"/>
    <col min="7938" max="7938" width="49.7109375" customWidth="1"/>
    <col min="7939" max="7940" width="12.7109375" customWidth="1"/>
    <col min="7942" max="7942" width="49.7109375" customWidth="1"/>
    <col min="7943" max="7944" width="12.7109375" customWidth="1"/>
    <col min="8194" max="8194" width="49.7109375" customWidth="1"/>
    <col min="8195" max="8196" width="12.7109375" customWidth="1"/>
    <col min="8198" max="8198" width="49.7109375" customWidth="1"/>
    <col min="8199" max="8200" width="12.7109375" customWidth="1"/>
    <col min="8450" max="8450" width="49.7109375" customWidth="1"/>
    <col min="8451" max="8452" width="12.7109375" customWidth="1"/>
    <col min="8454" max="8454" width="49.7109375" customWidth="1"/>
    <col min="8455" max="8456" width="12.7109375" customWidth="1"/>
    <col min="8706" max="8706" width="49.7109375" customWidth="1"/>
    <col min="8707" max="8708" width="12.7109375" customWidth="1"/>
    <col min="8710" max="8710" width="49.7109375" customWidth="1"/>
    <col min="8711" max="8712" width="12.7109375" customWidth="1"/>
    <col min="8962" max="8962" width="49.7109375" customWidth="1"/>
    <col min="8963" max="8964" width="12.7109375" customWidth="1"/>
    <col min="8966" max="8966" width="49.7109375" customWidth="1"/>
    <col min="8967" max="8968" width="12.7109375" customWidth="1"/>
    <col min="9218" max="9218" width="49.7109375" customWidth="1"/>
    <col min="9219" max="9220" width="12.7109375" customWidth="1"/>
    <col min="9222" max="9222" width="49.7109375" customWidth="1"/>
    <col min="9223" max="9224" width="12.7109375" customWidth="1"/>
    <col min="9474" max="9474" width="49.7109375" customWidth="1"/>
    <col min="9475" max="9476" width="12.7109375" customWidth="1"/>
    <col min="9478" max="9478" width="49.7109375" customWidth="1"/>
    <col min="9479" max="9480" width="12.7109375" customWidth="1"/>
    <col min="9730" max="9730" width="49.7109375" customWidth="1"/>
    <col min="9731" max="9732" width="12.7109375" customWidth="1"/>
    <col min="9734" max="9734" width="49.7109375" customWidth="1"/>
    <col min="9735" max="9736" width="12.7109375" customWidth="1"/>
    <col min="9986" max="9986" width="49.7109375" customWidth="1"/>
    <col min="9987" max="9988" width="12.7109375" customWidth="1"/>
    <col min="9990" max="9990" width="49.7109375" customWidth="1"/>
    <col min="9991" max="9992" width="12.7109375" customWidth="1"/>
    <col min="10242" max="10242" width="49.7109375" customWidth="1"/>
    <col min="10243" max="10244" width="12.7109375" customWidth="1"/>
    <col min="10246" max="10246" width="49.7109375" customWidth="1"/>
    <col min="10247" max="10248" width="12.7109375" customWidth="1"/>
    <col min="10498" max="10498" width="49.7109375" customWidth="1"/>
    <col min="10499" max="10500" width="12.7109375" customWidth="1"/>
    <col min="10502" max="10502" width="49.7109375" customWidth="1"/>
    <col min="10503" max="10504" width="12.7109375" customWidth="1"/>
    <col min="10754" max="10754" width="49.7109375" customWidth="1"/>
    <col min="10755" max="10756" width="12.7109375" customWidth="1"/>
    <col min="10758" max="10758" width="49.7109375" customWidth="1"/>
    <col min="10759" max="10760" width="12.7109375" customWidth="1"/>
    <col min="11010" max="11010" width="49.7109375" customWidth="1"/>
    <col min="11011" max="11012" width="12.7109375" customWidth="1"/>
    <col min="11014" max="11014" width="49.7109375" customWidth="1"/>
    <col min="11015" max="11016" width="12.7109375" customWidth="1"/>
    <col min="11266" max="11266" width="49.7109375" customWidth="1"/>
    <col min="11267" max="11268" width="12.7109375" customWidth="1"/>
    <col min="11270" max="11270" width="49.7109375" customWidth="1"/>
    <col min="11271" max="11272" width="12.7109375" customWidth="1"/>
    <col min="11522" max="11522" width="49.7109375" customWidth="1"/>
    <col min="11523" max="11524" width="12.7109375" customWidth="1"/>
    <col min="11526" max="11526" width="49.7109375" customWidth="1"/>
    <col min="11527" max="11528" width="12.7109375" customWidth="1"/>
    <col min="11778" max="11778" width="49.7109375" customWidth="1"/>
    <col min="11779" max="11780" width="12.7109375" customWidth="1"/>
    <col min="11782" max="11782" width="49.7109375" customWidth="1"/>
    <col min="11783" max="11784" width="12.7109375" customWidth="1"/>
    <col min="12034" max="12034" width="49.7109375" customWidth="1"/>
    <col min="12035" max="12036" width="12.7109375" customWidth="1"/>
    <col min="12038" max="12038" width="49.7109375" customWidth="1"/>
    <col min="12039" max="12040" width="12.7109375" customWidth="1"/>
    <col min="12290" max="12290" width="49.7109375" customWidth="1"/>
    <col min="12291" max="12292" width="12.7109375" customWidth="1"/>
    <col min="12294" max="12294" width="49.7109375" customWidth="1"/>
    <col min="12295" max="12296" width="12.7109375" customWidth="1"/>
    <col min="12546" max="12546" width="49.7109375" customWidth="1"/>
    <col min="12547" max="12548" width="12.7109375" customWidth="1"/>
    <col min="12550" max="12550" width="49.7109375" customWidth="1"/>
    <col min="12551" max="12552" width="12.7109375" customWidth="1"/>
    <col min="12802" max="12802" width="49.7109375" customWidth="1"/>
    <col min="12803" max="12804" width="12.7109375" customWidth="1"/>
    <col min="12806" max="12806" width="49.7109375" customWidth="1"/>
    <col min="12807" max="12808" width="12.7109375" customWidth="1"/>
    <col min="13058" max="13058" width="49.7109375" customWidth="1"/>
    <col min="13059" max="13060" width="12.7109375" customWidth="1"/>
    <col min="13062" max="13062" width="49.7109375" customWidth="1"/>
    <col min="13063" max="13064" width="12.7109375" customWidth="1"/>
    <col min="13314" max="13314" width="49.7109375" customWidth="1"/>
    <col min="13315" max="13316" width="12.7109375" customWidth="1"/>
    <col min="13318" max="13318" width="49.7109375" customWidth="1"/>
    <col min="13319" max="13320" width="12.7109375" customWidth="1"/>
    <col min="13570" max="13570" width="49.7109375" customWidth="1"/>
    <col min="13571" max="13572" width="12.7109375" customWidth="1"/>
    <col min="13574" max="13574" width="49.7109375" customWidth="1"/>
    <col min="13575" max="13576" width="12.7109375" customWidth="1"/>
    <col min="13826" max="13826" width="49.7109375" customWidth="1"/>
    <col min="13827" max="13828" width="12.7109375" customWidth="1"/>
    <col min="13830" max="13830" width="49.7109375" customWidth="1"/>
    <col min="13831" max="13832" width="12.7109375" customWidth="1"/>
    <col min="14082" max="14082" width="49.7109375" customWidth="1"/>
    <col min="14083" max="14084" width="12.7109375" customWidth="1"/>
    <col min="14086" max="14086" width="49.7109375" customWidth="1"/>
    <col min="14087" max="14088" width="12.7109375" customWidth="1"/>
    <col min="14338" max="14338" width="49.7109375" customWidth="1"/>
    <col min="14339" max="14340" width="12.7109375" customWidth="1"/>
    <col min="14342" max="14342" width="49.7109375" customWidth="1"/>
    <col min="14343" max="14344" width="12.7109375" customWidth="1"/>
    <col min="14594" max="14594" width="49.7109375" customWidth="1"/>
    <col min="14595" max="14596" width="12.7109375" customWidth="1"/>
    <col min="14598" max="14598" width="49.7109375" customWidth="1"/>
    <col min="14599" max="14600" width="12.7109375" customWidth="1"/>
    <col min="14850" max="14850" width="49.7109375" customWidth="1"/>
    <col min="14851" max="14852" width="12.7109375" customWidth="1"/>
    <col min="14854" max="14854" width="49.7109375" customWidth="1"/>
    <col min="14855" max="14856" width="12.7109375" customWidth="1"/>
    <col min="15106" max="15106" width="49.7109375" customWidth="1"/>
    <col min="15107" max="15108" width="12.7109375" customWidth="1"/>
    <col min="15110" max="15110" width="49.7109375" customWidth="1"/>
    <col min="15111" max="15112" width="12.7109375" customWidth="1"/>
    <col min="15362" max="15362" width="49.7109375" customWidth="1"/>
    <col min="15363" max="15364" width="12.7109375" customWidth="1"/>
    <col min="15366" max="15366" width="49.7109375" customWidth="1"/>
    <col min="15367" max="15368" width="12.7109375" customWidth="1"/>
    <col min="15618" max="15618" width="49.7109375" customWidth="1"/>
    <col min="15619" max="15620" width="12.7109375" customWidth="1"/>
    <col min="15622" max="15622" width="49.7109375" customWidth="1"/>
    <col min="15623" max="15624" width="12.7109375" customWidth="1"/>
    <col min="15874" max="15874" width="49.7109375" customWidth="1"/>
    <col min="15875" max="15876" width="12.7109375" customWidth="1"/>
    <col min="15878" max="15878" width="49.7109375" customWidth="1"/>
    <col min="15879" max="15880" width="12.7109375" customWidth="1"/>
    <col min="16130" max="16130" width="49.7109375" customWidth="1"/>
    <col min="16131" max="16132" width="12.7109375" customWidth="1"/>
    <col min="16134" max="16134" width="49.710937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0" t="s">
        <v>66</v>
      </c>
      <c r="C3" s="111"/>
      <c r="D3" s="111"/>
      <c r="E3" s="111"/>
      <c r="F3" s="111"/>
      <c r="G3" s="25"/>
      <c r="H3" s="26"/>
    </row>
    <row r="4" spans="2:8" ht="34.9" customHeight="1" thickBot="1" x14ac:dyDescent="0.3">
      <c r="B4" s="121" t="s">
        <v>1</v>
      </c>
      <c r="C4" s="122"/>
      <c r="D4" s="122"/>
      <c r="E4" s="122"/>
      <c r="F4" s="122"/>
      <c r="G4" s="27"/>
      <c r="H4" s="28"/>
    </row>
    <row r="6" spans="2:8" ht="15.75" thickBot="1" x14ac:dyDescent="0.3"/>
    <row r="7" spans="2:8" ht="30.6" customHeight="1" thickBot="1" x14ac:dyDescent="0.3">
      <c r="B7" s="116" t="s">
        <v>67</v>
      </c>
      <c r="C7" s="117"/>
      <c r="D7" s="118"/>
      <c r="F7" s="123" t="s">
        <v>68</v>
      </c>
      <c r="G7" s="124"/>
      <c r="H7" s="125"/>
    </row>
    <row r="8" spans="2:8" ht="30" customHeight="1" thickBot="1" x14ac:dyDescent="0.3">
      <c r="B8" s="1" t="s">
        <v>4</v>
      </c>
      <c r="C8" s="29" t="s">
        <v>5</v>
      </c>
      <c r="D8" s="3" t="s">
        <v>6</v>
      </c>
      <c r="F8" s="1" t="s">
        <v>4</v>
      </c>
      <c r="G8" s="2" t="s">
        <v>5</v>
      </c>
      <c r="H8" s="30" t="s">
        <v>6</v>
      </c>
    </row>
    <row r="9" spans="2:8" ht="15.75" thickBot="1" x14ac:dyDescent="0.3">
      <c r="B9" s="4" t="s">
        <v>12</v>
      </c>
      <c r="C9" s="31">
        <v>1</v>
      </c>
      <c r="D9" s="32">
        <f>C9/$C$14</f>
        <v>0.16666666666666666</v>
      </c>
      <c r="F9" s="33" t="s">
        <v>17</v>
      </c>
      <c r="G9" s="34">
        <v>2</v>
      </c>
      <c r="H9" s="35">
        <f t="shared" ref="H9:H14" si="0">G9/$G$14</f>
        <v>0.33333333333333331</v>
      </c>
    </row>
    <row r="10" spans="2:8" ht="15.75" thickBot="1" x14ac:dyDescent="0.3">
      <c r="B10" s="8" t="s">
        <v>28</v>
      </c>
      <c r="C10" s="36">
        <v>1</v>
      </c>
      <c r="D10" s="32">
        <f t="shared" ref="D10:D13" si="1">C10/$C$14</f>
        <v>0.16666666666666666</v>
      </c>
      <c r="F10" s="8" t="s">
        <v>12</v>
      </c>
      <c r="G10" s="37">
        <v>1</v>
      </c>
      <c r="H10" s="35">
        <f t="shared" si="0"/>
        <v>0.16666666666666666</v>
      </c>
    </row>
    <row r="11" spans="2:8" ht="15.75" thickBot="1" x14ac:dyDescent="0.3">
      <c r="B11" s="8" t="s">
        <v>13</v>
      </c>
      <c r="C11" s="36">
        <v>1</v>
      </c>
      <c r="D11" s="32">
        <f t="shared" si="1"/>
        <v>0.16666666666666666</v>
      </c>
      <c r="F11" s="8" t="s">
        <v>28</v>
      </c>
      <c r="G11" s="37">
        <v>1</v>
      </c>
      <c r="H11" s="35">
        <f t="shared" si="0"/>
        <v>0.16666666666666666</v>
      </c>
    </row>
    <row r="12" spans="2:8" ht="15.75" thickBot="1" x14ac:dyDescent="0.3">
      <c r="B12" s="8" t="s">
        <v>69</v>
      </c>
      <c r="C12" s="36">
        <v>1</v>
      </c>
      <c r="D12" s="32">
        <f t="shared" si="1"/>
        <v>0.16666666666666666</v>
      </c>
      <c r="F12" s="8" t="s">
        <v>13</v>
      </c>
      <c r="G12" s="37">
        <v>1</v>
      </c>
      <c r="H12" s="35">
        <f t="shared" si="0"/>
        <v>0.16666666666666666</v>
      </c>
    </row>
    <row r="13" spans="2:8" ht="14.45" customHeight="1" thickBot="1" x14ac:dyDescent="0.3">
      <c r="B13" s="38" t="s">
        <v>17</v>
      </c>
      <c r="C13" s="39">
        <v>2</v>
      </c>
      <c r="D13" s="32">
        <f t="shared" si="1"/>
        <v>0.33333333333333331</v>
      </c>
      <c r="E13" s="10"/>
      <c r="F13" s="38" t="s">
        <v>69</v>
      </c>
      <c r="G13" s="40">
        <v>1</v>
      </c>
      <c r="H13" s="41">
        <f t="shared" si="0"/>
        <v>0.16666666666666666</v>
      </c>
    </row>
    <row r="14" spans="2:8" ht="29.45" customHeight="1" thickBot="1" x14ac:dyDescent="0.3">
      <c r="B14" s="14" t="s">
        <v>36</v>
      </c>
      <c r="C14" s="42">
        <v>6</v>
      </c>
      <c r="D14" s="43">
        <f>C14/$C$14</f>
        <v>1</v>
      </c>
      <c r="F14" s="14" t="s">
        <v>36</v>
      </c>
      <c r="G14" s="42">
        <v>6</v>
      </c>
      <c r="H14" s="43">
        <f t="shared" si="0"/>
        <v>1</v>
      </c>
    </row>
    <row r="17" spans="2:3" ht="15.75" thickBot="1" x14ac:dyDescent="0.3"/>
    <row r="18" spans="2:3" ht="15.75" thickBot="1" x14ac:dyDescent="0.3">
      <c r="B18" s="126" t="s">
        <v>37</v>
      </c>
      <c r="C18" s="127"/>
    </row>
    <row r="19" spans="2:3" ht="30.75" thickBot="1" x14ac:dyDescent="0.3">
      <c r="B19" s="44" t="s">
        <v>38</v>
      </c>
      <c r="C19" s="45" t="s">
        <v>70</v>
      </c>
    </row>
    <row r="20" spans="2:3" x14ac:dyDescent="0.25">
      <c r="B20" s="17" t="s">
        <v>12</v>
      </c>
      <c r="C20" s="18">
        <v>1</v>
      </c>
    </row>
    <row r="21" spans="2:3" x14ac:dyDescent="0.25">
      <c r="B21" s="19" t="s">
        <v>45</v>
      </c>
      <c r="C21" s="9">
        <v>1</v>
      </c>
    </row>
    <row r="22" spans="2:3" x14ac:dyDescent="0.25">
      <c r="B22" s="20" t="s">
        <v>28</v>
      </c>
      <c r="C22" s="21">
        <v>1</v>
      </c>
    </row>
    <row r="23" spans="2:3" x14ac:dyDescent="0.25">
      <c r="B23" s="19" t="s">
        <v>41</v>
      </c>
      <c r="C23" s="9">
        <v>1</v>
      </c>
    </row>
    <row r="24" spans="2:3" x14ac:dyDescent="0.25">
      <c r="B24" s="20" t="s">
        <v>13</v>
      </c>
      <c r="C24" s="21">
        <v>1</v>
      </c>
    </row>
    <row r="25" spans="2:3" x14ac:dyDescent="0.25">
      <c r="B25" s="19" t="s">
        <v>13</v>
      </c>
      <c r="C25" s="9">
        <v>1</v>
      </c>
    </row>
    <row r="26" spans="2:3" x14ac:dyDescent="0.25">
      <c r="B26" s="20" t="s">
        <v>69</v>
      </c>
      <c r="C26" s="21">
        <v>1</v>
      </c>
    </row>
    <row r="27" spans="2:3" x14ac:dyDescent="0.25">
      <c r="B27" s="19" t="s">
        <v>69</v>
      </c>
      <c r="C27" s="9">
        <v>1</v>
      </c>
    </row>
    <row r="28" spans="2:3" ht="25.9" customHeight="1" x14ac:dyDescent="0.25">
      <c r="B28" s="20" t="s">
        <v>17</v>
      </c>
      <c r="C28" s="21">
        <v>2</v>
      </c>
    </row>
    <row r="29" spans="2:3" x14ac:dyDescent="0.25">
      <c r="B29" s="19" t="s">
        <v>65</v>
      </c>
      <c r="C29" s="9">
        <v>1</v>
      </c>
    </row>
    <row r="30" spans="2:3" x14ac:dyDescent="0.25">
      <c r="B30" s="19" t="s">
        <v>26</v>
      </c>
      <c r="C30" s="9">
        <v>1</v>
      </c>
    </row>
    <row r="31" spans="2:3" ht="30" customHeight="1" thickBot="1" x14ac:dyDescent="0.3">
      <c r="B31" s="46" t="s">
        <v>36</v>
      </c>
      <c r="C31" s="47">
        <v>6</v>
      </c>
    </row>
  </sheetData>
  <mergeCells count="5">
    <mergeCell ref="B3:F3"/>
    <mergeCell ref="B4:F4"/>
    <mergeCell ref="B7:D7"/>
    <mergeCell ref="F7:H7"/>
    <mergeCell ref="B18:C18"/>
  </mergeCells>
  <conditionalFormatting sqref="D9:D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C7AAB-EFC9-4FD2-AF0E-92645CD3A5B5}">
  <sheetPr>
    <tabColor rgb="FF0070C0"/>
  </sheetPr>
  <dimension ref="C2:O15"/>
  <sheetViews>
    <sheetView showGridLines="0" workbookViewId="0">
      <selection activeCell="F145" sqref="F145"/>
    </sheetView>
  </sheetViews>
  <sheetFormatPr defaultRowHeight="15" x14ac:dyDescent="0.25"/>
  <cols>
    <col min="3" max="3" width="28.42578125" bestFit="1" customWidth="1"/>
    <col min="4" max="11" width="15.7109375" customWidth="1"/>
    <col min="12" max="12" width="14.140625" customWidth="1"/>
    <col min="13" max="13" width="13.140625" customWidth="1"/>
    <col min="259" max="259" width="28.42578125" bestFit="1" customWidth="1"/>
    <col min="260" max="267" width="15.7109375" customWidth="1"/>
    <col min="268" max="268" width="14.140625" customWidth="1"/>
    <col min="269" max="269" width="13.140625" customWidth="1"/>
    <col min="515" max="515" width="28.42578125" bestFit="1" customWidth="1"/>
    <col min="516" max="523" width="15.7109375" customWidth="1"/>
    <col min="524" max="524" width="14.140625" customWidth="1"/>
    <col min="525" max="525" width="13.140625" customWidth="1"/>
    <col min="771" max="771" width="28.42578125" bestFit="1" customWidth="1"/>
    <col min="772" max="779" width="15.7109375" customWidth="1"/>
    <col min="780" max="780" width="14.140625" customWidth="1"/>
    <col min="781" max="781" width="13.140625" customWidth="1"/>
    <col min="1027" max="1027" width="28.42578125" bestFit="1" customWidth="1"/>
    <col min="1028" max="1035" width="15.7109375" customWidth="1"/>
    <col min="1036" max="1036" width="14.140625" customWidth="1"/>
    <col min="1037" max="1037" width="13.140625" customWidth="1"/>
    <col min="1283" max="1283" width="28.42578125" bestFit="1" customWidth="1"/>
    <col min="1284" max="1291" width="15.7109375" customWidth="1"/>
    <col min="1292" max="1292" width="14.140625" customWidth="1"/>
    <col min="1293" max="1293" width="13.140625" customWidth="1"/>
    <col min="1539" max="1539" width="28.42578125" bestFit="1" customWidth="1"/>
    <col min="1540" max="1547" width="15.7109375" customWidth="1"/>
    <col min="1548" max="1548" width="14.140625" customWidth="1"/>
    <col min="1549" max="1549" width="13.140625" customWidth="1"/>
    <col min="1795" max="1795" width="28.42578125" bestFit="1" customWidth="1"/>
    <col min="1796" max="1803" width="15.7109375" customWidth="1"/>
    <col min="1804" max="1804" width="14.140625" customWidth="1"/>
    <col min="1805" max="1805" width="13.140625" customWidth="1"/>
    <col min="2051" max="2051" width="28.42578125" bestFit="1" customWidth="1"/>
    <col min="2052" max="2059" width="15.7109375" customWidth="1"/>
    <col min="2060" max="2060" width="14.140625" customWidth="1"/>
    <col min="2061" max="2061" width="13.140625" customWidth="1"/>
    <col min="2307" max="2307" width="28.42578125" bestFit="1" customWidth="1"/>
    <col min="2308" max="2315" width="15.7109375" customWidth="1"/>
    <col min="2316" max="2316" width="14.140625" customWidth="1"/>
    <col min="2317" max="2317" width="13.140625" customWidth="1"/>
    <col min="2563" max="2563" width="28.42578125" bestFit="1" customWidth="1"/>
    <col min="2564" max="2571" width="15.7109375" customWidth="1"/>
    <col min="2572" max="2572" width="14.140625" customWidth="1"/>
    <col min="2573" max="2573" width="13.140625" customWidth="1"/>
    <col min="2819" max="2819" width="28.42578125" bestFit="1" customWidth="1"/>
    <col min="2820" max="2827" width="15.7109375" customWidth="1"/>
    <col min="2828" max="2828" width="14.140625" customWidth="1"/>
    <col min="2829" max="2829" width="13.140625" customWidth="1"/>
    <col min="3075" max="3075" width="28.42578125" bestFit="1" customWidth="1"/>
    <col min="3076" max="3083" width="15.7109375" customWidth="1"/>
    <col min="3084" max="3084" width="14.140625" customWidth="1"/>
    <col min="3085" max="3085" width="13.140625" customWidth="1"/>
    <col min="3331" max="3331" width="28.42578125" bestFit="1" customWidth="1"/>
    <col min="3332" max="3339" width="15.7109375" customWidth="1"/>
    <col min="3340" max="3340" width="14.140625" customWidth="1"/>
    <col min="3341" max="3341" width="13.140625" customWidth="1"/>
    <col min="3587" max="3587" width="28.42578125" bestFit="1" customWidth="1"/>
    <col min="3588" max="3595" width="15.7109375" customWidth="1"/>
    <col min="3596" max="3596" width="14.140625" customWidth="1"/>
    <col min="3597" max="3597" width="13.140625" customWidth="1"/>
    <col min="3843" max="3843" width="28.42578125" bestFit="1" customWidth="1"/>
    <col min="3844" max="3851" width="15.7109375" customWidth="1"/>
    <col min="3852" max="3852" width="14.140625" customWidth="1"/>
    <col min="3853" max="3853" width="13.140625" customWidth="1"/>
    <col min="4099" max="4099" width="28.42578125" bestFit="1" customWidth="1"/>
    <col min="4100" max="4107" width="15.7109375" customWidth="1"/>
    <col min="4108" max="4108" width="14.140625" customWidth="1"/>
    <col min="4109" max="4109" width="13.140625" customWidth="1"/>
    <col min="4355" max="4355" width="28.42578125" bestFit="1" customWidth="1"/>
    <col min="4356" max="4363" width="15.7109375" customWidth="1"/>
    <col min="4364" max="4364" width="14.140625" customWidth="1"/>
    <col min="4365" max="4365" width="13.140625" customWidth="1"/>
    <col min="4611" max="4611" width="28.42578125" bestFit="1" customWidth="1"/>
    <col min="4612" max="4619" width="15.7109375" customWidth="1"/>
    <col min="4620" max="4620" width="14.140625" customWidth="1"/>
    <col min="4621" max="4621" width="13.140625" customWidth="1"/>
    <col min="4867" max="4867" width="28.42578125" bestFit="1" customWidth="1"/>
    <col min="4868" max="4875" width="15.7109375" customWidth="1"/>
    <col min="4876" max="4876" width="14.140625" customWidth="1"/>
    <col min="4877" max="4877" width="13.140625" customWidth="1"/>
    <col min="5123" max="5123" width="28.42578125" bestFit="1" customWidth="1"/>
    <col min="5124" max="5131" width="15.7109375" customWidth="1"/>
    <col min="5132" max="5132" width="14.140625" customWidth="1"/>
    <col min="5133" max="5133" width="13.140625" customWidth="1"/>
    <col min="5379" max="5379" width="28.42578125" bestFit="1" customWidth="1"/>
    <col min="5380" max="5387" width="15.7109375" customWidth="1"/>
    <col min="5388" max="5388" width="14.140625" customWidth="1"/>
    <col min="5389" max="5389" width="13.140625" customWidth="1"/>
    <col min="5635" max="5635" width="28.42578125" bestFit="1" customWidth="1"/>
    <col min="5636" max="5643" width="15.7109375" customWidth="1"/>
    <col min="5644" max="5644" width="14.140625" customWidth="1"/>
    <col min="5645" max="5645" width="13.140625" customWidth="1"/>
    <col min="5891" max="5891" width="28.42578125" bestFit="1" customWidth="1"/>
    <col min="5892" max="5899" width="15.7109375" customWidth="1"/>
    <col min="5900" max="5900" width="14.140625" customWidth="1"/>
    <col min="5901" max="5901" width="13.140625" customWidth="1"/>
    <col min="6147" max="6147" width="28.42578125" bestFit="1" customWidth="1"/>
    <col min="6148" max="6155" width="15.7109375" customWidth="1"/>
    <col min="6156" max="6156" width="14.140625" customWidth="1"/>
    <col min="6157" max="6157" width="13.140625" customWidth="1"/>
    <col min="6403" max="6403" width="28.42578125" bestFit="1" customWidth="1"/>
    <col min="6404" max="6411" width="15.7109375" customWidth="1"/>
    <col min="6412" max="6412" width="14.140625" customWidth="1"/>
    <col min="6413" max="6413" width="13.140625" customWidth="1"/>
    <col min="6659" max="6659" width="28.42578125" bestFit="1" customWidth="1"/>
    <col min="6660" max="6667" width="15.7109375" customWidth="1"/>
    <col min="6668" max="6668" width="14.140625" customWidth="1"/>
    <col min="6669" max="6669" width="13.140625" customWidth="1"/>
    <col min="6915" max="6915" width="28.42578125" bestFit="1" customWidth="1"/>
    <col min="6916" max="6923" width="15.7109375" customWidth="1"/>
    <col min="6924" max="6924" width="14.140625" customWidth="1"/>
    <col min="6925" max="6925" width="13.140625" customWidth="1"/>
    <col min="7171" max="7171" width="28.42578125" bestFit="1" customWidth="1"/>
    <col min="7172" max="7179" width="15.7109375" customWidth="1"/>
    <col min="7180" max="7180" width="14.140625" customWidth="1"/>
    <col min="7181" max="7181" width="13.140625" customWidth="1"/>
    <col min="7427" max="7427" width="28.42578125" bestFit="1" customWidth="1"/>
    <col min="7428" max="7435" width="15.7109375" customWidth="1"/>
    <col min="7436" max="7436" width="14.140625" customWidth="1"/>
    <col min="7437" max="7437" width="13.140625" customWidth="1"/>
    <col min="7683" max="7683" width="28.42578125" bestFit="1" customWidth="1"/>
    <col min="7684" max="7691" width="15.7109375" customWidth="1"/>
    <col min="7692" max="7692" width="14.140625" customWidth="1"/>
    <col min="7693" max="7693" width="13.140625" customWidth="1"/>
    <col min="7939" max="7939" width="28.42578125" bestFit="1" customWidth="1"/>
    <col min="7940" max="7947" width="15.7109375" customWidth="1"/>
    <col min="7948" max="7948" width="14.140625" customWidth="1"/>
    <col min="7949" max="7949" width="13.140625" customWidth="1"/>
    <col min="8195" max="8195" width="28.42578125" bestFit="1" customWidth="1"/>
    <col min="8196" max="8203" width="15.7109375" customWidth="1"/>
    <col min="8204" max="8204" width="14.140625" customWidth="1"/>
    <col min="8205" max="8205" width="13.140625" customWidth="1"/>
    <col min="8451" max="8451" width="28.42578125" bestFit="1" customWidth="1"/>
    <col min="8452" max="8459" width="15.7109375" customWidth="1"/>
    <col min="8460" max="8460" width="14.140625" customWidth="1"/>
    <col min="8461" max="8461" width="13.140625" customWidth="1"/>
    <col min="8707" max="8707" width="28.42578125" bestFit="1" customWidth="1"/>
    <col min="8708" max="8715" width="15.7109375" customWidth="1"/>
    <col min="8716" max="8716" width="14.140625" customWidth="1"/>
    <col min="8717" max="8717" width="13.140625" customWidth="1"/>
    <col min="8963" max="8963" width="28.42578125" bestFit="1" customWidth="1"/>
    <col min="8964" max="8971" width="15.7109375" customWidth="1"/>
    <col min="8972" max="8972" width="14.140625" customWidth="1"/>
    <col min="8973" max="8973" width="13.140625" customWidth="1"/>
    <col min="9219" max="9219" width="28.42578125" bestFit="1" customWidth="1"/>
    <col min="9220" max="9227" width="15.7109375" customWidth="1"/>
    <col min="9228" max="9228" width="14.140625" customWidth="1"/>
    <col min="9229" max="9229" width="13.140625" customWidth="1"/>
    <col min="9475" max="9475" width="28.42578125" bestFit="1" customWidth="1"/>
    <col min="9476" max="9483" width="15.7109375" customWidth="1"/>
    <col min="9484" max="9484" width="14.140625" customWidth="1"/>
    <col min="9485" max="9485" width="13.140625" customWidth="1"/>
    <col min="9731" max="9731" width="28.42578125" bestFit="1" customWidth="1"/>
    <col min="9732" max="9739" width="15.7109375" customWidth="1"/>
    <col min="9740" max="9740" width="14.140625" customWidth="1"/>
    <col min="9741" max="9741" width="13.140625" customWidth="1"/>
    <col min="9987" max="9987" width="28.42578125" bestFit="1" customWidth="1"/>
    <col min="9988" max="9995" width="15.7109375" customWidth="1"/>
    <col min="9996" max="9996" width="14.140625" customWidth="1"/>
    <col min="9997" max="9997" width="13.140625" customWidth="1"/>
    <col min="10243" max="10243" width="28.42578125" bestFit="1" customWidth="1"/>
    <col min="10244" max="10251" width="15.7109375" customWidth="1"/>
    <col min="10252" max="10252" width="14.140625" customWidth="1"/>
    <col min="10253" max="10253" width="13.140625" customWidth="1"/>
    <col min="10499" max="10499" width="28.42578125" bestFit="1" customWidth="1"/>
    <col min="10500" max="10507" width="15.7109375" customWidth="1"/>
    <col min="10508" max="10508" width="14.140625" customWidth="1"/>
    <col min="10509" max="10509" width="13.140625" customWidth="1"/>
    <col min="10755" max="10755" width="28.42578125" bestFit="1" customWidth="1"/>
    <col min="10756" max="10763" width="15.7109375" customWidth="1"/>
    <col min="10764" max="10764" width="14.140625" customWidth="1"/>
    <col min="10765" max="10765" width="13.140625" customWidth="1"/>
    <col min="11011" max="11011" width="28.42578125" bestFit="1" customWidth="1"/>
    <col min="11012" max="11019" width="15.7109375" customWidth="1"/>
    <col min="11020" max="11020" width="14.140625" customWidth="1"/>
    <col min="11021" max="11021" width="13.140625" customWidth="1"/>
    <col min="11267" max="11267" width="28.42578125" bestFit="1" customWidth="1"/>
    <col min="11268" max="11275" width="15.7109375" customWidth="1"/>
    <col min="11276" max="11276" width="14.140625" customWidth="1"/>
    <col min="11277" max="11277" width="13.140625" customWidth="1"/>
    <col min="11523" max="11523" width="28.42578125" bestFit="1" customWidth="1"/>
    <col min="11524" max="11531" width="15.7109375" customWidth="1"/>
    <col min="11532" max="11532" width="14.140625" customWidth="1"/>
    <col min="11533" max="11533" width="13.140625" customWidth="1"/>
    <col min="11779" max="11779" width="28.42578125" bestFit="1" customWidth="1"/>
    <col min="11780" max="11787" width="15.7109375" customWidth="1"/>
    <col min="11788" max="11788" width="14.140625" customWidth="1"/>
    <col min="11789" max="11789" width="13.140625" customWidth="1"/>
    <col min="12035" max="12035" width="28.42578125" bestFit="1" customWidth="1"/>
    <col min="12036" max="12043" width="15.7109375" customWidth="1"/>
    <col min="12044" max="12044" width="14.140625" customWidth="1"/>
    <col min="12045" max="12045" width="13.140625" customWidth="1"/>
    <col min="12291" max="12291" width="28.42578125" bestFit="1" customWidth="1"/>
    <col min="12292" max="12299" width="15.7109375" customWidth="1"/>
    <col min="12300" max="12300" width="14.140625" customWidth="1"/>
    <col min="12301" max="12301" width="13.140625" customWidth="1"/>
    <col min="12547" max="12547" width="28.42578125" bestFit="1" customWidth="1"/>
    <col min="12548" max="12555" width="15.7109375" customWidth="1"/>
    <col min="12556" max="12556" width="14.140625" customWidth="1"/>
    <col min="12557" max="12557" width="13.140625" customWidth="1"/>
    <col min="12803" max="12803" width="28.42578125" bestFit="1" customWidth="1"/>
    <col min="12804" max="12811" width="15.7109375" customWidth="1"/>
    <col min="12812" max="12812" width="14.140625" customWidth="1"/>
    <col min="12813" max="12813" width="13.140625" customWidth="1"/>
    <col min="13059" max="13059" width="28.42578125" bestFit="1" customWidth="1"/>
    <col min="13060" max="13067" width="15.7109375" customWidth="1"/>
    <col min="13068" max="13068" width="14.140625" customWidth="1"/>
    <col min="13069" max="13069" width="13.140625" customWidth="1"/>
    <col min="13315" max="13315" width="28.42578125" bestFit="1" customWidth="1"/>
    <col min="13316" max="13323" width="15.7109375" customWidth="1"/>
    <col min="13324" max="13324" width="14.140625" customWidth="1"/>
    <col min="13325" max="13325" width="13.140625" customWidth="1"/>
    <col min="13571" max="13571" width="28.42578125" bestFit="1" customWidth="1"/>
    <col min="13572" max="13579" width="15.7109375" customWidth="1"/>
    <col min="13580" max="13580" width="14.140625" customWidth="1"/>
    <col min="13581" max="13581" width="13.140625" customWidth="1"/>
    <col min="13827" max="13827" width="28.42578125" bestFit="1" customWidth="1"/>
    <col min="13828" max="13835" width="15.7109375" customWidth="1"/>
    <col min="13836" max="13836" width="14.140625" customWidth="1"/>
    <col min="13837" max="13837" width="13.140625" customWidth="1"/>
    <col min="14083" max="14083" width="28.42578125" bestFit="1" customWidth="1"/>
    <col min="14084" max="14091" width="15.7109375" customWidth="1"/>
    <col min="14092" max="14092" width="14.140625" customWidth="1"/>
    <col min="14093" max="14093" width="13.140625" customWidth="1"/>
    <col min="14339" max="14339" width="28.42578125" bestFit="1" customWidth="1"/>
    <col min="14340" max="14347" width="15.7109375" customWidth="1"/>
    <col min="14348" max="14348" width="14.140625" customWidth="1"/>
    <col min="14349" max="14349" width="13.140625" customWidth="1"/>
    <col min="14595" max="14595" width="28.42578125" bestFit="1" customWidth="1"/>
    <col min="14596" max="14603" width="15.7109375" customWidth="1"/>
    <col min="14604" max="14604" width="14.140625" customWidth="1"/>
    <col min="14605" max="14605" width="13.140625" customWidth="1"/>
    <col min="14851" max="14851" width="28.42578125" bestFit="1" customWidth="1"/>
    <col min="14852" max="14859" width="15.7109375" customWidth="1"/>
    <col min="14860" max="14860" width="14.140625" customWidth="1"/>
    <col min="14861" max="14861" width="13.140625" customWidth="1"/>
    <col min="15107" max="15107" width="28.42578125" bestFit="1" customWidth="1"/>
    <col min="15108" max="15115" width="15.7109375" customWidth="1"/>
    <col min="15116" max="15116" width="14.140625" customWidth="1"/>
    <col min="15117" max="15117" width="13.140625" customWidth="1"/>
    <col min="15363" max="15363" width="28.42578125" bestFit="1" customWidth="1"/>
    <col min="15364" max="15371" width="15.7109375" customWidth="1"/>
    <col min="15372" max="15372" width="14.140625" customWidth="1"/>
    <col min="15373" max="15373" width="13.140625" customWidth="1"/>
    <col min="15619" max="15619" width="28.42578125" bestFit="1" customWidth="1"/>
    <col min="15620" max="15627" width="15.7109375" customWidth="1"/>
    <col min="15628" max="15628" width="14.140625" customWidth="1"/>
    <col min="15629" max="15629" width="13.140625" customWidth="1"/>
    <col min="15875" max="15875" width="28.42578125" bestFit="1" customWidth="1"/>
    <col min="15876" max="15883" width="15.7109375" customWidth="1"/>
    <col min="15884" max="15884" width="14.140625" customWidth="1"/>
    <col min="15885" max="15885" width="13.140625" customWidth="1"/>
    <col min="16131" max="16131" width="28.42578125" bestFit="1" customWidth="1"/>
    <col min="16132" max="16139" width="15.7109375" customWidth="1"/>
    <col min="16140" max="16140" width="14.140625" customWidth="1"/>
    <col min="16141" max="16141" width="13.140625" customWidth="1"/>
  </cols>
  <sheetData>
    <row r="2" spans="3:15" ht="15.75" thickBot="1" x14ac:dyDescent="0.3"/>
    <row r="3" spans="3:15" ht="39.6" customHeight="1" x14ac:dyDescent="0.25">
      <c r="C3" s="110" t="s">
        <v>71</v>
      </c>
      <c r="D3" s="111"/>
      <c r="E3" s="111"/>
      <c r="F3" s="111"/>
      <c r="G3" s="111"/>
      <c r="H3" s="111"/>
      <c r="I3" s="111"/>
      <c r="J3" s="111"/>
      <c r="K3" s="48"/>
      <c r="L3" s="25"/>
      <c r="M3" s="26"/>
    </row>
    <row r="4" spans="3:15" ht="39.6" customHeight="1" thickBot="1" x14ac:dyDescent="0.3">
      <c r="C4" s="121" t="s">
        <v>1</v>
      </c>
      <c r="D4" s="122"/>
      <c r="E4" s="122"/>
      <c r="F4" s="122"/>
      <c r="G4" s="122"/>
      <c r="H4" s="122"/>
      <c r="I4" s="122"/>
      <c r="J4" s="122"/>
      <c r="K4" s="49"/>
      <c r="L4" s="27"/>
      <c r="M4" s="28"/>
    </row>
    <row r="6" spans="3:15" ht="15.75" thickBot="1" x14ac:dyDescent="0.3"/>
    <row r="7" spans="3:15" ht="23.45" customHeight="1" thickBot="1" x14ac:dyDescent="0.3">
      <c r="C7" s="123" t="s">
        <v>72</v>
      </c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3:15" ht="19.899999999999999" customHeight="1" thickBot="1" x14ac:dyDescent="0.3">
      <c r="C8" s="128" t="s">
        <v>73</v>
      </c>
      <c r="D8" s="130" t="s">
        <v>74</v>
      </c>
      <c r="E8" s="130"/>
      <c r="F8" s="130"/>
      <c r="G8" s="130"/>
      <c r="H8" s="130"/>
      <c r="I8" s="130"/>
      <c r="J8" s="130"/>
      <c r="K8" s="130"/>
      <c r="L8" s="131"/>
      <c r="M8" s="132" t="s">
        <v>75</v>
      </c>
    </row>
    <row r="9" spans="3:15" ht="41.45" customHeight="1" thickBot="1" x14ac:dyDescent="0.3">
      <c r="C9" s="129"/>
      <c r="D9" s="50" t="s">
        <v>76</v>
      </c>
      <c r="E9" s="51" t="s">
        <v>77</v>
      </c>
      <c r="F9" s="51" t="s">
        <v>78</v>
      </c>
      <c r="G9" s="51" t="s">
        <v>79</v>
      </c>
      <c r="H9" s="51" t="s">
        <v>80</v>
      </c>
      <c r="I9" s="51" t="s">
        <v>81</v>
      </c>
      <c r="J9" s="52" t="s">
        <v>82</v>
      </c>
      <c r="K9" s="52" t="s">
        <v>83</v>
      </c>
      <c r="L9" s="53" t="s">
        <v>84</v>
      </c>
      <c r="M9" s="133"/>
    </row>
    <row r="10" spans="3:15" ht="18" customHeight="1" thickBot="1" x14ac:dyDescent="0.3">
      <c r="C10" s="54" t="s">
        <v>85</v>
      </c>
      <c r="D10" s="55">
        <v>6</v>
      </c>
      <c r="E10" s="56">
        <v>1</v>
      </c>
      <c r="F10" s="56"/>
      <c r="G10" s="56"/>
      <c r="H10" s="56"/>
      <c r="I10" s="56"/>
      <c r="J10" s="56"/>
      <c r="K10" s="57"/>
      <c r="L10" s="58">
        <f t="shared" ref="L10" si="0">SUM(D10:K10)</f>
        <v>7</v>
      </c>
      <c r="M10" s="59">
        <f t="shared" ref="M10" si="1">D10/L10</f>
        <v>0.8571428571428571</v>
      </c>
    </row>
    <row r="11" spans="3:15" s="65" customFormat="1" ht="30" customHeight="1" thickBot="1" x14ac:dyDescent="0.3">
      <c r="C11" s="60" t="s">
        <v>86</v>
      </c>
      <c r="D11" s="61">
        <f t="shared" ref="D11:L11" si="2">SUM(D10:D10)</f>
        <v>6</v>
      </c>
      <c r="E11" s="62">
        <f t="shared" si="2"/>
        <v>1</v>
      </c>
      <c r="F11" s="62">
        <f t="shared" si="2"/>
        <v>0</v>
      </c>
      <c r="G11" s="62">
        <f t="shared" si="2"/>
        <v>0</v>
      </c>
      <c r="H11" s="62">
        <f t="shared" si="2"/>
        <v>0</v>
      </c>
      <c r="I11" s="62">
        <f t="shared" si="2"/>
        <v>0</v>
      </c>
      <c r="J11" s="62">
        <f t="shared" si="2"/>
        <v>0</v>
      </c>
      <c r="K11" s="62">
        <f t="shared" si="2"/>
        <v>0</v>
      </c>
      <c r="L11" s="63">
        <f t="shared" si="2"/>
        <v>7</v>
      </c>
      <c r="M11" s="64"/>
    </row>
    <row r="12" spans="3:15" ht="31.15" customHeight="1" thickBot="1" x14ac:dyDescent="0.3">
      <c r="C12" s="66" t="s">
        <v>87</v>
      </c>
      <c r="D12" s="67">
        <f>D11/$L$11</f>
        <v>0.8571428571428571</v>
      </c>
      <c r="E12" s="67">
        <f t="shared" ref="E12:K12" si="3">E11/$L$11</f>
        <v>0.14285714285714285</v>
      </c>
      <c r="F12" s="67">
        <f t="shared" si="3"/>
        <v>0</v>
      </c>
      <c r="G12" s="67">
        <f t="shared" si="3"/>
        <v>0</v>
      </c>
      <c r="H12" s="67">
        <f t="shared" si="3"/>
        <v>0</v>
      </c>
      <c r="I12" s="67">
        <f t="shared" si="3"/>
        <v>0</v>
      </c>
      <c r="J12" s="67">
        <f t="shared" si="3"/>
        <v>0</v>
      </c>
      <c r="K12" s="67">
        <f t="shared" si="3"/>
        <v>0</v>
      </c>
    </row>
    <row r="14" spans="3:15" x14ac:dyDescent="0.25"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3:15" x14ac:dyDescent="0.25"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</sheetData>
  <mergeCells count="6">
    <mergeCell ref="C3:J3"/>
    <mergeCell ref="C4:J4"/>
    <mergeCell ref="C7:M7"/>
    <mergeCell ref="C8:C9"/>
    <mergeCell ref="D8:L8"/>
    <mergeCell ref="M8:M9"/>
  </mergeCells>
  <conditionalFormatting sqref="M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K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BC14-7682-4540-A3A0-25BB309734F2}">
  <sheetPr>
    <tabColor rgb="FF00B0F0"/>
  </sheetPr>
  <dimension ref="B2:H162"/>
  <sheetViews>
    <sheetView showGridLines="0" workbookViewId="0">
      <selection activeCell="D44" sqref="D44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0" t="s">
        <v>88</v>
      </c>
      <c r="C3" s="111"/>
      <c r="D3" s="111"/>
      <c r="E3" s="111"/>
      <c r="F3" s="111"/>
      <c r="G3" s="111"/>
      <c r="H3" s="112"/>
    </row>
    <row r="4" spans="2:8" ht="45" customHeight="1" thickBot="1" x14ac:dyDescent="0.3">
      <c r="B4" s="113" t="s">
        <v>1</v>
      </c>
      <c r="C4" s="114"/>
      <c r="D4" s="114"/>
      <c r="E4" s="114"/>
      <c r="F4" s="114"/>
      <c r="G4" s="114"/>
      <c r="H4" s="115"/>
    </row>
    <row r="8" spans="2:8" ht="15.75" thickBot="1" x14ac:dyDescent="0.3"/>
    <row r="9" spans="2:8" ht="30" customHeight="1" thickBot="1" x14ac:dyDescent="0.3">
      <c r="B9" s="116" t="s">
        <v>89</v>
      </c>
      <c r="C9" s="117"/>
      <c r="D9" s="118"/>
      <c r="F9" s="116" t="s">
        <v>90</v>
      </c>
      <c r="G9" s="117"/>
      <c r="H9" s="118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3</v>
      </c>
      <c r="D11" s="6">
        <f t="shared" ref="D11:D39" si="0">C11/$C$39</f>
        <v>9.5480585614258432E-4</v>
      </c>
      <c r="F11" s="4" t="s">
        <v>23</v>
      </c>
      <c r="G11" s="5">
        <v>484</v>
      </c>
      <c r="H11" s="7">
        <f t="shared" ref="H11:H38" si="1">G11/$G$39</f>
        <v>0.15404201145767027</v>
      </c>
    </row>
    <row r="12" spans="2:8" ht="15.75" thickBot="1" x14ac:dyDescent="0.3">
      <c r="B12" s="8" t="s">
        <v>91</v>
      </c>
      <c r="C12" s="9">
        <v>3</v>
      </c>
      <c r="D12" s="6">
        <f t="shared" si="0"/>
        <v>9.5480585614258432E-4</v>
      </c>
      <c r="F12" s="8" t="s">
        <v>17</v>
      </c>
      <c r="G12" s="9">
        <v>368</v>
      </c>
      <c r="H12" s="7">
        <f t="shared" si="1"/>
        <v>0.11712285168682368</v>
      </c>
    </row>
    <row r="13" spans="2:8" ht="15.75" thickBot="1" x14ac:dyDescent="0.3">
      <c r="B13" s="8" t="s">
        <v>9</v>
      </c>
      <c r="C13" s="9">
        <v>76</v>
      </c>
      <c r="D13" s="6">
        <f t="shared" si="0"/>
        <v>2.4188415022278802E-2</v>
      </c>
      <c r="F13" s="8" t="s">
        <v>34</v>
      </c>
      <c r="G13" s="9">
        <v>309</v>
      </c>
      <c r="H13" s="7">
        <f t="shared" si="1"/>
        <v>9.8345003182686186E-2</v>
      </c>
    </row>
    <row r="14" spans="2:8" ht="15.75" thickBot="1" x14ac:dyDescent="0.3">
      <c r="B14" s="8" t="s">
        <v>10</v>
      </c>
      <c r="C14" s="9">
        <v>177</v>
      </c>
      <c r="D14" s="6">
        <f t="shared" si="0"/>
        <v>5.6333545512412479E-2</v>
      </c>
      <c r="F14" s="8" t="s">
        <v>19</v>
      </c>
      <c r="G14" s="9">
        <v>296</v>
      </c>
      <c r="H14" s="7">
        <f t="shared" si="1"/>
        <v>9.4207511139401651E-2</v>
      </c>
    </row>
    <row r="15" spans="2:8" ht="15.75" thickBot="1" x14ac:dyDescent="0.3">
      <c r="B15" s="8" t="s">
        <v>14</v>
      </c>
      <c r="C15" s="9">
        <v>3</v>
      </c>
      <c r="D15" s="6">
        <f t="shared" si="0"/>
        <v>9.5480585614258432E-4</v>
      </c>
      <c r="F15" s="8" t="s">
        <v>25</v>
      </c>
      <c r="G15" s="9">
        <v>276</v>
      </c>
      <c r="H15" s="7">
        <f t="shared" si="1"/>
        <v>8.7842138765117761E-2</v>
      </c>
    </row>
    <row r="16" spans="2:8" ht="15.75" thickBot="1" x14ac:dyDescent="0.3">
      <c r="B16" s="8" t="s">
        <v>16</v>
      </c>
      <c r="C16" s="9">
        <v>35</v>
      </c>
      <c r="D16" s="6">
        <f t="shared" si="0"/>
        <v>1.1139401654996817E-2</v>
      </c>
      <c r="F16" s="8" t="s">
        <v>13</v>
      </c>
      <c r="G16" s="9">
        <v>271</v>
      </c>
      <c r="H16" s="7">
        <f t="shared" si="1"/>
        <v>8.6250795671546782E-2</v>
      </c>
    </row>
    <row r="17" spans="2:8" ht="15.75" thickBot="1" x14ac:dyDescent="0.3">
      <c r="B17" s="8" t="s">
        <v>18</v>
      </c>
      <c r="C17" s="9">
        <v>25</v>
      </c>
      <c r="D17" s="6">
        <f t="shared" si="0"/>
        <v>7.9567154678548691E-3</v>
      </c>
      <c r="F17" s="8" t="s">
        <v>12</v>
      </c>
      <c r="G17" s="9">
        <v>207</v>
      </c>
      <c r="H17" s="7">
        <f t="shared" si="1"/>
        <v>6.5881604073838321E-2</v>
      </c>
    </row>
    <row r="18" spans="2:8" ht="15.75" thickBot="1" x14ac:dyDescent="0.3">
      <c r="B18" s="8" t="s">
        <v>20</v>
      </c>
      <c r="C18" s="9">
        <v>5</v>
      </c>
      <c r="D18" s="6">
        <f t="shared" si="0"/>
        <v>1.5913430935709739E-3</v>
      </c>
      <c r="F18" s="8" t="s">
        <v>10</v>
      </c>
      <c r="G18" s="9">
        <v>177</v>
      </c>
      <c r="H18" s="7">
        <f t="shared" si="1"/>
        <v>5.6333545512412479E-2</v>
      </c>
    </row>
    <row r="19" spans="2:8" ht="15.75" thickBot="1" x14ac:dyDescent="0.3">
      <c r="B19" s="8" t="s">
        <v>22</v>
      </c>
      <c r="C19" s="9">
        <v>10</v>
      </c>
      <c r="D19" s="6">
        <f t="shared" si="0"/>
        <v>3.1826861871419479E-3</v>
      </c>
      <c r="F19" s="8" t="s">
        <v>15</v>
      </c>
      <c r="G19" s="9">
        <v>147</v>
      </c>
      <c r="H19" s="7">
        <f t="shared" si="1"/>
        <v>4.6785486950986631E-2</v>
      </c>
    </row>
    <row r="20" spans="2:8" ht="15.75" thickBot="1" x14ac:dyDescent="0.3">
      <c r="B20" s="8" t="s">
        <v>24</v>
      </c>
      <c r="C20" s="9">
        <v>53</v>
      </c>
      <c r="D20" s="6">
        <f t="shared" si="0"/>
        <v>1.6868236791852325E-2</v>
      </c>
      <c r="F20" s="8" t="s">
        <v>29</v>
      </c>
      <c r="G20" s="9">
        <v>118</v>
      </c>
      <c r="H20" s="7">
        <f t="shared" si="1"/>
        <v>3.7555697008274984E-2</v>
      </c>
    </row>
    <row r="21" spans="2:8" ht="15.75" thickBot="1" x14ac:dyDescent="0.3">
      <c r="B21" s="8" t="s">
        <v>8</v>
      </c>
      <c r="C21" s="9">
        <v>91</v>
      </c>
      <c r="D21" s="6">
        <f t="shared" si="0"/>
        <v>2.8962444302991726E-2</v>
      </c>
      <c r="F21" s="8" t="s">
        <v>8</v>
      </c>
      <c r="G21" s="9">
        <v>91</v>
      </c>
      <c r="H21" s="7">
        <f t="shared" si="1"/>
        <v>2.8962444302991726E-2</v>
      </c>
    </row>
    <row r="22" spans="2:8" ht="15.75" thickBot="1" x14ac:dyDescent="0.3">
      <c r="B22" s="8" t="s">
        <v>12</v>
      </c>
      <c r="C22" s="9">
        <v>207</v>
      </c>
      <c r="D22" s="6">
        <f t="shared" si="0"/>
        <v>6.5881604073838321E-2</v>
      </c>
      <c r="F22" s="8" t="s">
        <v>9</v>
      </c>
      <c r="G22" s="9">
        <v>76</v>
      </c>
      <c r="H22" s="7">
        <f t="shared" si="1"/>
        <v>2.4188415022278802E-2</v>
      </c>
    </row>
    <row r="23" spans="2:8" ht="15.75" thickBot="1" x14ac:dyDescent="0.3">
      <c r="B23" s="8" t="s">
        <v>23</v>
      </c>
      <c r="C23" s="9">
        <v>484</v>
      </c>
      <c r="D23" s="6">
        <f t="shared" si="0"/>
        <v>0.15404201145767027</v>
      </c>
      <c r="F23" s="8" t="s">
        <v>28</v>
      </c>
      <c r="G23" s="9">
        <v>67</v>
      </c>
      <c r="H23" s="7">
        <f t="shared" si="1"/>
        <v>2.1323997453851051E-2</v>
      </c>
    </row>
    <row r="24" spans="2:8" ht="15.75" thickBot="1" x14ac:dyDescent="0.3">
      <c r="B24" s="8" t="s">
        <v>27</v>
      </c>
      <c r="C24" s="9">
        <v>40</v>
      </c>
      <c r="D24" s="6">
        <f t="shared" si="0"/>
        <v>1.2730744748567792E-2</v>
      </c>
      <c r="F24" s="8" t="s">
        <v>24</v>
      </c>
      <c r="G24" s="9">
        <v>53</v>
      </c>
      <c r="H24" s="7">
        <f t="shared" si="1"/>
        <v>1.6868236791852325E-2</v>
      </c>
    </row>
    <row r="25" spans="2:8" ht="15.75" thickBot="1" x14ac:dyDescent="0.3">
      <c r="B25" s="8" t="s">
        <v>28</v>
      </c>
      <c r="C25" s="9">
        <v>67</v>
      </c>
      <c r="D25" s="6">
        <f t="shared" si="0"/>
        <v>2.1323997453851051E-2</v>
      </c>
      <c r="F25" s="8" t="s">
        <v>21</v>
      </c>
      <c r="G25" s="9">
        <v>43</v>
      </c>
      <c r="H25" s="7">
        <f t="shared" si="1"/>
        <v>1.3685550604710375E-2</v>
      </c>
    </row>
    <row r="26" spans="2:8" ht="15.75" thickBot="1" x14ac:dyDescent="0.3">
      <c r="B26" s="8" t="s">
        <v>19</v>
      </c>
      <c r="C26" s="9">
        <v>296</v>
      </c>
      <c r="D26" s="6">
        <f t="shared" si="0"/>
        <v>9.4207511139401651E-2</v>
      </c>
      <c r="F26" s="8" t="s">
        <v>27</v>
      </c>
      <c r="G26" s="9">
        <v>40</v>
      </c>
      <c r="H26" s="7">
        <f t="shared" si="1"/>
        <v>1.2730744748567792E-2</v>
      </c>
    </row>
    <row r="27" spans="2:8" ht="15.75" thickBot="1" x14ac:dyDescent="0.3">
      <c r="B27" s="8" t="s">
        <v>13</v>
      </c>
      <c r="C27" s="9">
        <v>271</v>
      </c>
      <c r="D27" s="6">
        <f t="shared" si="0"/>
        <v>8.6250795671546782E-2</v>
      </c>
      <c r="F27" s="8" t="s">
        <v>16</v>
      </c>
      <c r="G27" s="9">
        <v>35</v>
      </c>
      <c r="H27" s="7">
        <f t="shared" si="1"/>
        <v>1.1139401654996817E-2</v>
      </c>
    </row>
    <row r="28" spans="2:8" ht="15.75" thickBot="1" x14ac:dyDescent="0.3">
      <c r="B28" s="8" t="s">
        <v>29</v>
      </c>
      <c r="C28" s="9">
        <v>118</v>
      </c>
      <c r="D28" s="6">
        <f t="shared" si="0"/>
        <v>3.7555697008274984E-2</v>
      </c>
      <c r="F28" s="8" t="s">
        <v>18</v>
      </c>
      <c r="G28" s="9">
        <v>25</v>
      </c>
      <c r="H28" s="7">
        <f t="shared" si="1"/>
        <v>7.9567154678548691E-3</v>
      </c>
    </row>
    <row r="29" spans="2:8" ht="15.75" thickBot="1" x14ac:dyDescent="0.3">
      <c r="B29" s="8" t="s">
        <v>32</v>
      </c>
      <c r="C29" s="9">
        <v>14</v>
      </c>
      <c r="D29" s="6">
        <f t="shared" si="0"/>
        <v>4.4557606619987271E-3</v>
      </c>
      <c r="F29" s="8" t="s">
        <v>32</v>
      </c>
      <c r="G29" s="9">
        <v>14</v>
      </c>
      <c r="H29" s="7">
        <f t="shared" si="1"/>
        <v>4.4557606619987271E-3</v>
      </c>
    </row>
    <row r="30" spans="2:8" ht="15.75" thickBot="1" x14ac:dyDescent="0.3">
      <c r="B30" s="8" t="s">
        <v>30</v>
      </c>
      <c r="C30" s="9">
        <v>3</v>
      </c>
      <c r="D30" s="6">
        <f t="shared" si="0"/>
        <v>9.5480585614258432E-4</v>
      </c>
      <c r="F30" s="8" t="s">
        <v>22</v>
      </c>
      <c r="G30" s="9">
        <v>10</v>
      </c>
      <c r="H30" s="7">
        <f t="shared" si="1"/>
        <v>3.1826861871419479E-3</v>
      </c>
    </row>
    <row r="31" spans="2:8" ht="15" customHeight="1" thickBot="1" x14ac:dyDescent="0.3">
      <c r="B31" s="8" t="s">
        <v>92</v>
      </c>
      <c r="C31" s="9">
        <v>7</v>
      </c>
      <c r="D31" s="6">
        <f t="shared" si="0"/>
        <v>2.2278803309993636E-3</v>
      </c>
      <c r="E31" s="10"/>
      <c r="F31" s="8" t="s">
        <v>93</v>
      </c>
      <c r="G31" s="9">
        <v>10</v>
      </c>
      <c r="H31" s="7">
        <f t="shared" si="1"/>
        <v>3.1826861871419479E-3</v>
      </c>
    </row>
    <row r="32" spans="2:8" ht="15.75" thickBot="1" x14ac:dyDescent="0.3">
      <c r="B32" s="8" t="s">
        <v>15</v>
      </c>
      <c r="C32" s="9">
        <v>147</v>
      </c>
      <c r="D32" s="6">
        <f t="shared" si="0"/>
        <v>4.6785486950986631E-2</v>
      </c>
      <c r="F32" s="8" t="s">
        <v>92</v>
      </c>
      <c r="G32" s="9">
        <v>7</v>
      </c>
      <c r="H32" s="7">
        <f t="shared" si="1"/>
        <v>2.2278803309993636E-3</v>
      </c>
    </row>
    <row r="33" spans="2:8" ht="15.75" thickBot="1" x14ac:dyDescent="0.3">
      <c r="B33" s="8" t="s">
        <v>93</v>
      </c>
      <c r="C33" s="9">
        <v>10</v>
      </c>
      <c r="D33" s="6">
        <f t="shared" si="0"/>
        <v>3.1826861871419479E-3</v>
      </c>
      <c r="F33" s="8" t="s">
        <v>20</v>
      </c>
      <c r="G33" s="9">
        <v>5</v>
      </c>
      <c r="H33" s="7">
        <f t="shared" si="1"/>
        <v>1.5913430935709739E-3</v>
      </c>
    </row>
    <row r="34" spans="2:8" ht="15.75" thickBot="1" x14ac:dyDescent="0.3">
      <c r="B34" s="8" t="s">
        <v>94</v>
      </c>
      <c r="C34" s="9">
        <v>1</v>
      </c>
      <c r="D34" s="6">
        <f t="shared" si="0"/>
        <v>3.1826861871419476E-4</v>
      </c>
      <c r="F34" s="8" t="s">
        <v>7</v>
      </c>
      <c r="G34" s="9">
        <v>3</v>
      </c>
      <c r="H34" s="7">
        <f t="shared" si="1"/>
        <v>9.5480585614258432E-4</v>
      </c>
    </row>
    <row r="35" spans="2:8" ht="15.75" thickBot="1" x14ac:dyDescent="0.3">
      <c r="B35" s="8" t="s">
        <v>21</v>
      </c>
      <c r="C35" s="9">
        <v>43</v>
      </c>
      <c r="D35" s="6">
        <f t="shared" si="0"/>
        <v>1.3685550604710375E-2</v>
      </c>
      <c r="F35" s="8" t="s">
        <v>91</v>
      </c>
      <c r="G35" s="9">
        <v>3</v>
      </c>
      <c r="H35" s="7">
        <f t="shared" si="1"/>
        <v>9.5480585614258432E-4</v>
      </c>
    </row>
    <row r="36" spans="2:8" ht="15.75" thickBot="1" x14ac:dyDescent="0.3">
      <c r="B36" s="8" t="s">
        <v>25</v>
      </c>
      <c r="C36" s="9">
        <v>276</v>
      </c>
      <c r="D36" s="6">
        <f t="shared" si="0"/>
        <v>8.7842138765117761E-2</v>
      </c>
      <c r="F36" s="8" t="s">
        <v>14</v>
      </c>
      <c r="G36" s="9">
        <v>3</v>
      </c>
      <c r="H36" s="7">
        <f t="shared" si="1"/>
        <v>9.5480585614258432E-4</v>
      </c>
    </row>
    <row r="37" spans="2:8" ht="15.75" thickBot="1" x14ac:dyDescent="0.3">
      <c r="B37" s="8" t="s">
        <v>34</v>
      </c>
      <c r="C37" s="9">
        <v>309</v>
      </c>
      <c r="D37" s="6">
        <f t="shared" si="0"/>
        <v>9.8345003182686186E-2</v>
      </c>
      <c r="F37" s="8" t="s">
        <v>30</v>
      </c>
      <c r="G37" s="9">
        <v>3</v>
      </c>
      <c r="H37" s="7">
        <f t="shared" si="1"/>
        <v>9.5480585614258432E-4</v>
      </c>
    </row>
    <row r="38" spans="2:8" ht="15.75" thickBot="1" x14ac:dyDescent="0.3">
      <c r="B38" s="69" t="s">
        <v>17</v>
      </c>
      <c r="C38" s="70">
        <v>368</v>
      </c>
      <c r="D38" s="6">
        <f t="shared" si="0"/>
        <v>0.11712285168682368</v>
      </c>
      <c r="F38" s="8" t="s">
        <v>94</v>
      </c>
      <c r="G38" s="9">
        <v>1</v>
      </c>
      <c r="H38" s="7">
        <f t="shared" si="1"/>
        <v>3.1826861871419476E-4</v>
      </c>
    </row>
    <row r="39" spans="2:8" ht="30.6" customHeight="1" thickBot="1" x14ac:dyDescent="0.3">
      <c r="B39" s="71" t="s">
        <v>36</v>
      </c>
      <c r="C39" s="72">
        <v>3142</v>
      </c>
      <c r="D39" s="13">
        <f t="shared" si="0"/>
        <v>1</v>
      </c>
      <c r="E39" s="10"/>
      <c r="F39" s="14" t="s">
        <v>36</v>
      </c>
      <c r="G39" s="12">
        <v>3142</v>
      </c>
      <c r="H39" s="13">
        <f>G39/$C$39</f>
        <v>1</v>
      </c>
    </row>
    <row r="43" spans="2:8" ht="15.75" thickBot="1" x14ac:dyDescent="0.3"/>
    <row r="44" spans="2:8" ht="15.75" thickBot="1" x14ac:dyDescent="0.3">
      <c r="B44" s="119" t="s">
        <v>37</v>
      </c>
      <c r="C44" s="120"/>
    </row>
    <row r="45" spans="2:8" ht="30.75" thickBot="1" x14ac:dyDescent="0.3">
      <c r="B45" s="15" t="s">
        <v>38</v>
      </c>
      <c r="C45" s="16" t="s">
        <v>95</v>
      </c>
    </row>
    <row r="46" spans="2:8" x14ac:dyDescent="0.25">
      <c r="B46" s="17" t="s">
        <v>7</v>
      </c>
      <c r="C46" s="18">
        <v>3</v>
      </c>
    </row>
    <row r="47" spans="2:8" x14ac:dyDescent="0.25">
      <c r="B47" s="19" t="s">
        <v>96</v>
      </c>
      <c r="C47" s="9">
        <v>1</v>
      </c>
    </row>
    <row r="48" spans="2:8" x14ac:dyDescent="0.25">
      <c r="B48" s="19" t="s">
        <v>97</v>
      </c>
      <c r="C48" s="9">
        <v>1</v>
      </c>
    </row>
    <row r="49" spans="2:3" x14ac:dyDescent="0.25">
      <c r="B49" s="19" t="s">
        <v>40</v>
      </c>
      <c r="C49" s="9">
        <v>1</v>
      </c>
    </row>
    <row r="50" spans="2:3" x14ac:dyDescent="0.25">
      <c r="B50" s="20" t="s">
        <v>91</v>
      </c>
      <c r="C50" s="21">
        <v>3</v>
      </c>
    </row>
    <row r="51" spans="2:3" x14ac:dyDescent="0.25">
      <c r="B51" s="19" t="s">
        <v>41</v>
      </c>
      <c r="C51" s="9">
        <v>3</v>
      </c>
    </row>
    <row r="52" spans="2:3" x14ac:dyDescent="0.25">
      <c r="B52" s="20" t="s">
        <v>9</v>
      </c>
      <c r="C52" s="21">
        <v>76</v>
      </c>
    </row>
    <row r="53" spans="2:3" x14ac:dyDescent="0.25">
      <c r="B53" s="19" t="s">
        <v>9</v>
      </c>
      <c r="C53" s="9">
        <v>26</v>
      </c>
    </row>
    <row r="54" spans="2:3" x14ac:dyDescent="0.25">
      <c r="B54" s="19" t="s">
        <v>41</v>
      </c>
      <c r="C54" s="9">
        <v>7</v>
      </c>
    </row>
    <row r="55" spans="2:3" x14ac:dyDescent="0.25">
      <c r="B55" s="19" t="s">
        <v>42</v>
      </c>
      <c r="C55" s="9">
        <v>4</v>
      </c>
    </row>
    <row r="56" spans="2:3" x14ac:dyDescent="0.25">
      <c r="B56" s="19" t="s">
        <v>43</v>
      </c>
      <c r="C56" s="9">
        <v>36</v>
      </c>
    </row>
    <row r="57" spans="2:3" x14ac:dyDescent="0.25">
      <c r="B57" s="19" t="s">
        <v>26</v>
      </c>
      <c r="C57" s="9">
        <v>3</v>
      </c>
    </row>
    <row r="58" spans="2:3" x14ac:dyDescent="0.25">
      <c r="B58" s="20" t="s">
        <v>10</v>
      </c>
      <c r="C58" s="21">
        <v>177</v>
      </c>
    </row>
    <row r="59" spans="2:3" x14ac:dyDescent="0.25">
      <c r="B59" s="19" t="s">
        <v>10</v>
      </c>
      <c r="C59" s="9">
        <v>93</v>
      </c>
    </row>
    <row r="60" spans="2:3" x14ac:dyDescent="0.25">
      <c r="B60" s="19" t="s">
        <v>63</v>
      </c>
      <c r="C60" s="9">
        <v>5</v>
      </c>
    </row>
    <row r="61" spans="2:3" x14ac:dyDescent="0.25">
      <c r="B61" s="19" t="s">
        <v>26</v>
      </c>
      <c r="C61" s="9">
        <v>79</v>
      </c>
    </row>
    <row r="62" spans="2:3" x14ac:dyDescent="0.25">
      <c r="B62" s="20" t="s">
        <v>14</v>
      </c>
      <c r="C62" s="21">
        <v>3</v>
      </c>
    </row>
    <row r="63" spans="2:3" x14ac:dyDescent="0.25">
      <c r="B63" s="19" t="s">
        <v>14</v>
      </c>
      <c r="C63" s="9">
        <v>3</v>
      </c>
    </row>
    <row r="64" spans="2:3" x14ac:dyDescent="0.25">
      <c r="B64" s="20" t="s">
        <v>16</v>
      </c>
      <c r="C64" s="21">
        <v>35</v>
      </c>
    </row>
    <row r="65" spans="2:3" x14ac:dyDescent="0.25">
      <c r="B65" s="19" t="s">
        <v>98</v>
      </c>
      <c r="C65" s="9">
        <v>28</v>
      </c>
    </row>
    <row r="66" spans="2:3" x14ac:dyDescent="0.25">
      <c r="B66" s="19" t="s">
        <v>99</v>
      </c>
      <c r="C66" s="9">
        <v>6</v>
      </c>
    </row>
    <row r="67" spans="2:3" x14ac:dyDescent="0.25">
      <c r="B67" s="19" t="s">
        <v>26</v>
      </c>
      <c r="C67" s="9">
        <v>1</v>
      </c>
    </row>
    <row r="68" spans="2:3" x14ac:dyDescent="0.25">
      <c r="B68" s="20" t="s">
        <v>18</v>
      </c>
      <c r="C68" s="21">
        <v>25</v>
      </c>
    </row>
    <row r="69" spans="2:3" x14ac:dyDescent="0.25">
      <c r="B69" s="19" t="s">
        <v>18</v>
      </c>
      <c r="C69" s="9">
        <v>9</v>
      </c>
    </row>
    <row r="70" spans="2:3" x14ac:dyDescent="0.25">
      <c r="B70" s="19" t="s">
        <v>41</v>
      </c>
      <c r="C70" s="9">
        <v>6</v>
      </c>
    </row>
    <row r="71" spans="2:3" x14ac:dyDescent="0.25">
      <c r="B71" s="19" t="s">
        <v>100</v>
      </c>
      <c r="C71" s="9">
        <v>2</v>
      </c>
    </row>
    <row r="72" spans="2:3" x14ac:dyDescent="0.25">
      <c r="B72" s="19" t="s">
        <v>101</v>
      </c>
      <c r="C72" s="9">
        <v>6</v>
      </c>
    </row>
    <row r="73" spans="2:3" x14ac:dyDescent="0.25">
      <c r="B73" s="19" t="s">
        <v>102</v>
      </c>
      <c r="C73" s="9">
        <v>1</v>
      </c>
    </row>
    <row r="74" spans="2:3" x14ac:dyDescent="0.25">
      <c r="B74" s="19" t="s">
        <v>26</v>
      </c>
      <c r="C74" s="9">
        <v>1</v>
      </c>
    </row>
    <row r="75" spans="2:3" x14ac:dyDescent="0.25">
      <c r="B75" s="20" t="s">
        <v>20</v>
      </c>
      <c r="C75" s="21">
        <v>5</v>
      </c>
    </row>
    <row r="76" spans="2:3" x14ac:dyDescent="0.25">
      <c r="B76" s="19" t="s">
        <v>20</v>
      </c>
      <c r="C76" s="9">
        <v>5</v>
      </c>
    </row>
    <row r="77" spans="2:3" x14ac:dyDescent="0.25">
      <c r="B77" s="20" t="s">
        <v>22</v>
      </c>
      <c r="C77" s="21">
        <v>10</v>
      </c>
    </row>
    <row r="78" spans="2:3" x14ac:dyDescent="0.25">
      <c r="B78" s="19" t="s">
        <v>22</v>
      </c>
      <c r="C78" s="9">
        <v>3</v>
      </c>
    </row>
    <row r="79" spans="2:3" x14ac:dyDescent="0.25">
      <c r="B79" s="19" t="s">
        <v>41</v>
      </c>
      <c r="C79" s="9">
        <v>5</v>
      </c>
    </row>
    <row r="80" spans="2:3" x14ac:dyDescent="0.25">
      <c r="B80" s="19" t="s">
        <v>103</v>
      </c>
      <c r="C80" s="9">
        <v>2</v>
      </c>
    </row>
    <row r="81" spans="2:3" x14ac:dyDescent="0.25">
      <c r="B81" s="20" t="s">
        <v>24</v>
      </c>
      <c r="C81" s="21">
        <v>53</v>
      </c>
    </row>
    <row r="82" spans="2:3" x14ac:dyDescent="0.25">
      <c r="B82" s="19" t="s">
        <v>24</v>
      </c>
      <c r="C82" s="9">
        <v>34</v>
      </c>
    </row>
    <row r="83" spans="2:3" x14ac:dyDescent="0.25">
      <c r="B83" s="19" t="s">
        <v>26</v>
      </c>
      <c r="C83" s="9">
        <v>19</v>
      </c>
    </row>
    <row r="84" spans="2:3" x14ac:dyDescent="0.25">
      <c r="B84" s="20" t="s">
        <v>8</v>
      </c>
      <c r="C84" s="21">
        <v>91</v>
      </c>
    </row>
    <row r="85" spans="2:3" x14ac:dyDescent="0.25">
      <c r="B85" s="19" t="s">
        <v>45</v>
      </c>
      <c r="C85" s="9">
        <v>86</v>
      </c>
    </row>
    <row r="86" spans="2:3" ht="27" customHeight="1" x14ac:dyDescent="0.25">
      <c r="B86" s="19" t="s">
        <v>26</v>
      </c>
      <c r="C86" s="9">
        <v>5</v>
      </c>
    </row>
    <row r="87" spans="2:3" x14ac:dyDescent="0.25">
      <c r="B87" s="20" t="s">
        <v>12</v>
      </c>
      <c r="C87" s="21">
        <v>207</v>
      </c>
    </row>
    <row r="88" spans="2:3" x14ac:dyDescent="0.25">
      <c r="B88" s="19" t="s">
        <v>45</v>
      </c>
      <c r="C88" s="9">
        <v>147</v>
      </c>
    </row>
    <row r="89" spans="2:3" x14ac:dyDescent="0.25">
      <c r="B89" s="19" t="s">
        <v>26</v>
      </c>
      <c r="C89" s="9">
        <v>60</v>
      </c>
    </row>
    <row r="90" spans="2:3" x14ac:dyDescent="0.25">
      <c r="B90" s="20" t="s">
        <v>23</v>
      </c>
      <c r="C90" s="21">
        <v>484</v>
      </c>
    </row>
    <row r="91" spans="2:3" x14ac:dyDescent="0.25">
      <c r="B91" s="19" t="s">
        <v>104</v>
      </c>
      <c r="C91" s="9">
        <v>46</v>
      </c>
    </row>
    <row r="92" spans="2:3" ht="23.45" customHeight="1" x14ac:dyDescent="0.25">
      <c r="B92" s="19" t="s">
        <v>41</v>
      </c>
      <c r="C92" s="9">
        <v>320</v>
      </c>
    </row>
    <row r="93" spans="2:3" x14ac:dyDescent="0.25">
      <c r="B93" s="19" t="s">
        <v>46</v>
      </c>
      <c r="C93" s="9">
        <v>24</v>
      </c>
    </row>
    <row r="94" spans="2:3" x14ac:dyDescent="0.25">
      <c r="B94" s="19" t="s">
        <v>47</v>
      </c>
      <c r="C94" s="9">
        <v>33</v>
      </c>
    </row>
    <row r="95" spans="2:3" x14ac:dyDescent="0.25">
      <c r="B95" s="19" t="s">
        <v>48</v>
      </c>
      <c r="C95" s="9">
        <v>39</v>
      </c>
    </row>
    <row r="96" spans="2:3" x14ac:dyDescent="0.25">
      <c r="B96" s="19" t="s">
        <v>49</v>
      </c>
      <c r="C96" s="9">
        <v>21</v>
      </c>
    </row>
    <row r="97" spans="2:3" ht="31.9" customHeight="1" x14ac:dyDescent="0.25">
      <c r="B97" s="19" t="s">
        <v>26</v>
      </c>
      <c r="C97" s="9">
        <v>1</v>
      </c>
    </row>
    <row r="98" spans="2:3" x14ac:dyDescent="0.25">
      <c r="B98" s="20" t="s">
        <v>27</v>
      </c>
      <c r="C98" s="21">
        <v>40</v>
      </c>
    </row>
    <row r="99" spans="2:3" x14ac:dyDescent="0.25">
      <c r="B99" s="19" t="s">
        <v>27</v>
      </c>
      <c r="C99" s="9">
        <v>33</v>
      </c>
    </row>
    <row r="100" spans="2:3" x14ac:dyDescent="0.25">
      <c r="B100" s="19" t="s">
        <v>26</v>
      </c>
      <c r="C100" s="9">
        <v>7</v>
      </c>
    </row>
    <row r="101" spans="2:3" x14ac:dyDescent="0.25">
      <c r="B101" s="20" t="s">
        <v>28</v>
      </c>
      <c r="C101" s="21">
        <v>67</v>
      </c>
    </row>
    <row r="102" spans="2:3" x14ac:dyDescent="0.25">
      <c r="B102" s="19" t="s">
        <v>41</v>
      </c>
      <c r="C102" s="9">
        <v>3</v>
      </c>
    </row>
    <row r="103" spans="2:3" x14ac:dyDescent="0.25">
      <c r="B103" s="19" t="s">
        <v>50</v>
      </c>
      <c r="C103" s="9">
        <v>11</v>
      </c>
    </row>
    <row r="104" spans="2:3" x14ac:dyDescent="0.25">
      <c r="B104" s="19" t="s">
        <v>51</v>
      </c>
      <c r="C104" s="9">
        <v>5</v>
      </c>
    </row>
    <row r="105" spans="2:3" x14ac:dyDescent="0.25">
      <c r="B105" s="19" t="s">
        <v>52</v>
      </c>
      <c r="C105" s="9">
        <v>48</v>
      </c>
    </row>
    <row r="106" spans="2:3" x14ac:dyDescent="0.25">
      <c r="B106" s="20" t="s">
        <v>19</v>
      </c>
      <c r="C106" s="21">
        <v>296</v>
      </c>
    </row>
    <row r="107" spans="2:3" x14ac:dyDescent="0.25">
      <c r="B107" s="19" t="s">
        <v>19</v>
      </c>
      <c r="C107" s="9">
        <v>273</v>
      </c>
    </row>
    <row r="108" spans="2:3" x14ac:dyDescent="0.25">
      <c r="B108" s="19" t="s">
        <v>26</v>
      </c>
      <c r="C108" s="9">
        <v>23</v>
      </c>
    </row>
    <row r="109" spans="2:3" x14ac:dyDescent="0.25">
      <c r="B109" s="20" t="s">
        <v>13</v>
      </c>
      <c r="C109" s="21">
        <v>271</v>
      </c>
    </row>
    <row r="110" spans="2:3" x14ac:dyDescent="0.25">
      <c r="B110" s="19" t="s">
        <v>53</v>
      </c>
      <c r="C110" s="9">
        <v>90</v>
      </c>
    </row>
    <row r="111" spans="2:3" x14ac:dyDescent="0.25">
      <c r="B111" s="19" t="s">
        <v>41</v>
      </c>
      <c r="C111" s="9">
        <v>34</v>
      </c>
    </row>
    <row r="112" spans="2:3" x14ac:dyDescent="0.25">
      <c r="B112" s="19" t="s">
        <v>54</v>
      </c>
      <c r="C112" s="9">
        <v>19</v>
      </c>
    </row>
    <row r="113" spans="2:3" x14ac:dyDescent="0.25">
      <c r="B113" s="19" t="s">
        <v>13</v>
      </c>
      <c r="C113" s="9">
        <v>72</v>
      </c>
    </row>
    <row r="114" spans="2:3" x14ac:dyDescent="0.25">
      <c r="B114" s="19" t="s">
        <v>55</v>
      </c>
      <c r="C114" s="9">
        <v>4</v>
      </c>
    </row>
    <row r="115" spans="2:3" x14ac:dyDescent="0.25">
      <c r="B115" s="19" t="s">
        <v>105</v>
      </c>
      <c r="C115" s="9">
        <v>4</v>
      </c>
    </row>
    <row r="116" spans="2:3" x14ac:dyDescent="0.25">
      <c r="B116" s="19" t="s">
        <v>43</v>
      </c>
      <c r="C116" s="9">
        <v>3</v>
      </c>
    </row>
    <row r="117" spans="2:3" x14ac:dyDescent="0.25">
      <c r="B117" s="19" t="s">
        <v>47</v>
      </c>
      <c r="C117" s="9">
        <v>5</v>
      </c>
    </row>
    <row r="118" spans="2:3" x14ac:dyDescent="0.25">
      <c r="B118" s="19" t="s">
        <v>56</v>
      </c>
      <c r="C118" s="9">
        <v>6</v>
      </c>
    </row>
    <row r="119" spans="2:3" x14ac:dyDescent="0.25">
      <c r="B119" s="19" t="s">
        <v>57</v>
      </c>
      <c r="C119" s="9">
        <v>14</v>
      </c>
    </row>
    <row r="120" spans="2:3" x14ac:dyDescent="0.25">
      <c r="B120" s="19" t="s">
        <v>58</v>
      </c>
      <c r="C120" s="9">
        <v>6</v>
      </c>
    </row>
    <row r="121" spans="2:3" x14ac:dyDescent="0.25">
      <c r="B121" s="19" t="s">
        <v>59</v>
      </c>
      <c r="C121" s="9">
        <v>13</v>
      </c>
    </row>
    <row r="122" spans="2:3" x14ac:dyDescent="0.25">
      <c r="B122" s="19" t="s">
        <v>26</v>
      </c>
      <c r="C122" s="9">
        <v>1</v>
      </c>
    </row>
    <row r="123" spans="2:3" x14ac:dyDescent="0.25">
      <c r="B123" s="20" t="s">
        <v>29</v>
      </c>
      <c r="C123" s="21">
        <v>118</v>
      </c>
    </row>
    <row r="124" spans="2:3" ht="18.600000000000001" customHeight="1" x14ac:dyDescent="0.25">
      <c r="B124" s="19" t="s">
        <v>104</v>
      </c>
      <c r="C124" s="9">
        <v>1</v>
      </c>
    </row>
    <row r="125" spans="2:3" x14ac:dyDescent="0.25">
      <c r="B125" s="19" t="s">
        <v>41</v>
      </c>
      <c r="C125" s="9">
        <v>14</v>
      </c>
    </row>
    <row r="126" spans="2:3" x14ac:dyDescent="0.25">
      <c r="B126" s="19" t="s">
        <v>51</v>
      </c>
      <c r="C126" s="9">
        <v>1</v>
      </c>
    </row>
    <row r="127" spans="2:3" x14ac:dyDescent="0.25">
      <c r="B127" s="19" t="s">
        <v>29</v>
      </c>
      <c r="C127" s="9">
        <v>92</v>
      </c>
    </row>
    <row r="128" spans="2:3" x14ac:dyDescent="0.25">
      <c r="B128" s="19" t="s">
        <v>26</v>
      </c>
      <c r="C128" s="9">
        <v>10</v>
      </c>
    </row>
    <row r="129" spans="2:3" x14ac:dyDescent="0.25">
      <c r="B129" s="20" t="s">
        <v>32</v>
      </c>
      <c r="C129" s="21">
        <v>14</v>
      </c>
    </row>
    <row r="130" spans="2:3" x14ac:dyDescent="0.25">
      <c r="B130" s="19" t="s">
        <v>32</v>
      </c>
      <c r="C130" s="9">
        <v>12</v>
      </c>
    </row>
    <row r="131" spans="2:3" x14ac:dyDescent="0.25">
      <c r="B131" s="19" t="s">
        <v>26</v>
      </c>
      <c r="C131" s="9">
        <v>2</v>
      </c>
    </row>
    <row r="132" spans="2:3" x14ac:dyDescent="0.25">
      <c r="B132" s="20" t="s">
        <v>30</v>
      </c>
      <c r="C132" s="21">
        <v>3</v>
      </c>
    </row>
    <row r="133" spans="2:3" x14ac:dyDescent="0.25">
      <c r="B133" s="19" t="s">
        <v>30</v>
      </c>
      <c r="C133" s="9">
        <v>2</v>
      </c>
    </row>
    <row r="134" spans="2:3" x14ac:dyDescent="0.25">
      <c r="B134" s="19" t="s">
        <v>26</v>
      </c>
      <c r="C134" s="9">
        <v>1</v>
      </c>
    </row>
    <row r="135" spans="2:3" x14ac:dyDescent="0.25">
      <c r="B135" s="20" t="s">
        <v>92</v>
      </c>
      <c r="C135" s="21">
        <v>7</v>
      </c>
    </row>
    <row r="136" spans="2:3" x14ac:dyDescent="0.25">
      <c r="B136" s="19" t="s">
        <v>92</v>
      </c>
      <c r="C136" s="9">
        <v>5</v>
      </c>
    </row>
    <row r="137" spans="2:3" x14ac:dyDescent="0.25">
      <c r="B137" s="19" t="s">
        <v>26</v>
      </c>
      <c r="C137" s="9">
        <v>2</v>
      </c>
    </row>
    <row r="138" spans="2:3" x14ac:dyDescent="0.25">
      <c r="B138" s="20" t="s">
        <v>15</v>
      </c>
      <c r="C138" s="21">
        <v>147</v>
      </c>
    </row>
    <row r="139" spans="2:3" x14ac:dyDescent="0.25">
      <c r="B139" s="19" t="s">
        <v>15</v>
      </c>
      <c r="C139" s="9">
        <v>52</v>
      </c>
    </row>
    <row r="140" spans="2:3" x14ac:dyDescent="0.25">
      <c r="B140" s="19" t="s">
        <v>26</v>
      </c>
      <c r="C140" s="9">
        <v>95</v>
      </c>
    </row>
    <row r="141" spans="2:3" x14ac:dyDescent="0.25">
      <c r="B141" s="20" t="s">
        <v>93</v>
      </c>
      <c r="C141" s="21">
        <v>10</v>
      </c>
    </row>
    <row r="142" spans="2:3" x14ac:dyDescent="0.25">
      <c r="B142" s="19" t="s">
        <v>93</v>
      </c>
      <c r="C142" s="9">
        <v>6</v>
      </c>
    </row>
    <row r="143" spans="2:3" x14ac:dyDescent="0.25">
      <c r="B143" s="19" t="s">
        <v>26</v>
      </c>
      <c r="C143" s="9">
        <v>4</v>
      </c>
    </row>
    <row r="144" spans="2:3" x14ac:dyDescent="0.25">
      <c r="B144" s="20" t="s">
        <v>94</v>
      </c>
      <c r="C144" s="21">
        <v>1</v>
      </c>
    </row>
    <row r="145" spans="2:3" x14ac:dyDescent="0.25">
      <c r="B145" s="19" t="s">
        <v>94</v>
      </c>
      <c r="C145" s="9">
        <v>1</v>
      </c>
    </row>
    <row r="146" spans="2:3" ht="30.6" customHeight="1" x14ac:dyDescent="0.25">
      <c r="B146" s="20" t="s">
        <v>21</v>
      </c>
      <c r="C146" s="21">
        <v>43</v>
      </c>
    </row>
    <row r="147" spans="2:3" x14ac:dyDescent="0.25">
      <c r="B147" s="19" t="s">
        <v>21</v>
      </c>
      <c r="C147" s="9">
        <v>41</v>
      </c>
    </row>
    <row r="148" spans="2:3" x14ac:dyDescent="0.25">
      <c r="B148" s="19" t="s">
        <v>26</v>
      </c>
      <c r="C148" s="9">
        <v>2</v>
      </c>
    </row>
    <row r="149" spans="2:3" x14ac:dyDescent="0.25">
      <c r="B149" s="20" t="s">
        <v>25</v>
      </c>
      <c r="C149" s="21">
        <v>276</v>
      </c>
    </row>
    <row r="150" spans="2:3" x14ac:dyDescent="0.25">
      <c r="B150" s="19" t="s">
        <v>60</v>
      </c>
      <c r="C150" s="9">
        <v>28</v>
      </c>
    </row>
    <row r="151" spans="2:3" x14ac:dyDescent="0.25">
      <c r="B151" s="19" t="s">
        <v>61</v>
      </c>
      <c r="C151" s="9">
        <v>4</v>
      </c>
    </row>
    <row r="152" spans="2:3" x14ac:dyDescent="0.25">
      <c r="B152" s="19" t="s">
        <v>62</v>
      </c>
      <c r="C152" s="9">
        <v>166</v>
      </c>
    </row>
    <row r="153" spans="2:3" ht="33.6" customHeight="1" x14ac:dyDescent="0.25">
      <c r="B153" s="19" t="s">
        <v>63</v>
      </c>
      <c r="C153" s="9">
        <v>76</v>
      </c>
    </row>
    <row r="154" spans="2:3" x14ac:dyDescent="0.25">
      <c r="B154" s="19" t="s">
        <v>26</v>
      </c>
      <c r="C154" s="9">
        <v>2</v>
      </c>
    </row>
    <row r="155" spans="2:3" x14ac:dyDescent="0.25">
      <c r="B155" s="20" t="s">
        <v>34</v>
      </c>
      <c r="C155" s="21">
        <v>309</v>
      </c>
    </row>
    <row r="156" spans="2:3" x14ac:dyDescent="0.25">
      <c r="B156" s="19" t="s">
        <v>61</v>
      </c>
      <c r="C156" s="9">
        <v>15</v>
      </c>
    </row>
    <row r="157" spans="2:3" x14ac:dyDescent="0.25">
      <c r="B157" s="19" t="s">
        <v>64</v>
      </c>
      <c r="C157" s="9">
        <v>35</v>
      </c>
    </row>
    <row r="158" spans="2:3" x14ac:dyDescent="0.25">
      <c r="B158" s="19" t="s">
        <v>63</v>
      </c>
      <c r="C158" s="9">
        <v>259</v>
      </c>
    </row>
    <row r="159" spans="2:3" x14ac:dyDescent="0.25">
      <c r="B159" s="20" t="s">
        <v>17</v>
      </c>
      <c r="C159" s="21">
        <v>368</v>
      </c>
    </row>
    <row r="160" spans="2:3" x14ac:dyDescent="0.25">
      <c r="B160" s="19" t="s">
        <v>65</v>
      </c>
      <c r="C160" s="9">
        <v>346</v>
      </c>
    </row>
    <row r="161" spans="2:3" x14ac:dyDescent="0.25">
      <c r="B161" s="19" t="s">
        <v>26</v>
      </c>
      <c r="C161" s="9">
        <v>22</v>
      </c>
    </row>
    <row r="162" spans="2:3" ht="36.6" customHeight="1" thickBot="1" x14ac:dyDescent="0.3">
      <c r="B162" s="46" t="s">
        <v>36</v>
      </c>
      <c r="C162" s="47">
        <v>3142</v>
      </c>
    </row>
  </sheetData>
  <mergeCells count="5">
    <mergeCell ref="B3:H3"/>
    <mergeCell ref="B4:H4"/>
    <mergeCell ref="B9:D9"/>
    <mergeCell ref="F9:H9"/>
    <mergeCell ref="B44:C44"/>
  </mergeCells>
  <conditionalFormatting sqref="D11:D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8C24-0003-4DC6-A18C-93E41F3C1C04}">
  <sheetPr>
    <tabColor rgb="FF7030A0"/>
  </sheetPr>
  <dimension ref="C2:W32"/>
  <sheetViews>
    <sheetView topLeftCell="A70" zoomScale="85" zoomScaleNormal="85" workbookViewId="0">
      <selection activeCell="S17" sqref="S17"/>
    </sheetView>
  </sheetViews>
  <sheetFormatPr defaultRowHeight="15" customHeight="1" x14ac:dyDescent="0.2"/>
  <cols>
    <col min="1" max="1" width="8.85546875" style="73"/>
    <col min="2" max="2" width="3.5703125" style="73" customWidth="1"/>
    <col min="3" max="3" width="9.85546875" style="73" bestFit="1" customWidth="1"/>
    <col min="4" max="4" width="17.42578125" style="73" bestFit="1" customWidth="1"/>
    <col min="5" max="12" width="8.85546875" style="73"/>
    <col min="13" max="13" width="8.28515625" style="73" customWidth="1"/>
    <col min="14" max="14" width="5.140625" style="73" bestFit="1" customWidth="1"/>
    <col min="15" max="15" width="10.5703125" style="73" customWidth="1"/>
    <col min="16" max="21" width="8.85546875" style="73"/>
    <col min="22" max="22" width="9.5703125" style="73" bestFit="1" customWidth="1"/>
    <col min="23" max="257" width="8.85546875" style="73"/>
    <col min="258" max="258" width="3.5703125" style="73" customWidth="1"/>
    <col min="259" max="259" width="9.85546875" style="73" bestFit="1" customWidth="1"/>
    <col min="260" max="260" width="17.42578125" style="73" bestFit="1" customWidth="1"/>
    <col min="261" max="268" width="8.85546875" style="73"/>
    <col min="269" max="269" width="8.28515625" style="73" customWidth="1"/>
    <col min="270" max="270" width="5.140625" style="73" bestFit="1" customWidth="1"/>
    <col min="271" max="271" width="10.5703125" style="73" customWidth="1"/>
    <col min="272" max="277" width="8.85546875" style="73"/>
    <col min="278" max="278" width="9.5703125" style="73" bestFit="1" customWidth="1"/>
    <col min="279" max="513" width="8.85546875" style="73"/>
    <col min="514" max="514" width="3.5703125" style="73" customWidth="1"/>
    <col min="515" max="515" width="9.85546875" style="73" bestFit="1" customWidth="1"/>
    <col min="516" max="516" width="17.42578125" style="73" bestFit="1" customWidth="1"/>
    <col min="517" max="524" width="8.85546875" style="73"/>
    <col min="525" max="525" width="8.28515625" style="73" customWidth="1"/>
    <col min="526" max="526" width="5.140625" style="73" bestFit="1" customWidth="1"/>
    <col min="527" max="527" width="10.5703125" style="73" customWidth="1"/>
    <col min="528" max="533" width="8.85546875" style="73"/>
    <col min="534" max="534" width="9.5703125" style="73" bestFit="1" customWidth="1"/>
    <col min="535" max="769" width="8.85546875" style="73"/>
    <col min="770" max="770" width="3.5703125" style="73" customWidth="1"/>
    <col min="771" max="771" width="9.85546875" style="73" bestFit="1" customWidth="1"/>
    <col min="772" max="772" width="17.42578125" style="73" bestFit="1" customWidth="1"/>
    <col min="773" max="780" width="8.85546875" style="73"/>
    <col min="781" max="781" width="8.28515625" style="73" customWidth="1"/>
    <col min="782" max="782" width="5.140625" style="73" bestFit="1" customWidth="1"/>
    <col min="783" max="783" width="10.5703125" style="73" customWidth="1"/>
    <col min="784" max="789" width="8.85546875" style="73"/>
    <col min="790" max="790" width="9.5703125" style="73" bestFit="1" customWidth="1"/>
    <col min="791" max="1025" width="8.85546875" style="73"/>
    <col min="1026" max="1026" width="3.5703125" style="73" customWidth="1"/>
    <col min="1027" max="1027" width="9.85546875" style="73" bestFit="1" customWidth="1"/>
    <col min="1028" max="1028" width="17.42578125" style="73" bestFit="1" customWidth="1"/>
    <col min="1029" max="1036" width="8.85546875" style="73"/>
    <col min="1037" max="1037" width="8.28515625" style="73" customWidth="1"/>
    <col min="1038" max="1038" width="5.140625" style="73" bestFit="1" customWidth="1"/>
    <col min="1039" max="1039" width="10.5703125" style="73" customWidth="1"/>
    <col min="1040" max="1045" width="8.85546875" style="73"/>
    <col min="1046" max="1046" width="9.5703125" style="73" bestFit="1" customWidth="1"/>
    <col min="1047" max="1281" width="8.85546875" style="73"/>
    <col min="1282" max="1282" width="3.5703125" style="73" customWidth="1"/>
    <col min="1283" max="1283" width="9.85546875" style="73" bestFit="1" customWidth="1"/>
    <col min="1284" max="1284" width="17.42578125" style="73" bestFit="1" customWidth="1"/>
    <col min="1285" max="1292" width="8.85546875" style="73"/>
    <col min="1293" max="1293" width="8.28515625" style="73" customWidth="1"/>
    <col min="1294" max="1294" width="5.140625" style="73" bestFit="1" customWidth="1"/>
    <col min="1295" max="1295" width="10.5703125" style="73" customWidth="1"/>
    <col min="1296" max="1301" width="8.85546875" style="73"/>
    <col min="1302" max="1302" width="9.5703125" style="73" bestFit="1" customWidth="1"/>
    <col min="1303" max="1537" width="8.85546875" style="73"/>
    <col min="1538" max="1538" width="3.5703125" style="73" customWidth="1"/>
    <col min="1539" max="1539" width="9.85546875" style="73" bestFit="1" customWidth="1"/>
    <col min="1540" max="1540" width="17.42578125" style="73" bestFit="1" customWidth="1"/>
    <col min="1541" max="1548" width="8.85546875" style="73"/>
    <col min="1549" max="1549" width="8.28515625" style="73" customWidth="1"/>
    <col min="1550" max="1550" width="5.140625" style="73" bestFit="1" customWidth="1"/>
    <col min="1551" max="1551" width="10.5703125" style="73" customWidth="1"/>
    <col min="1552" max="1557" width="8.85546875" style="73"/>
    <col min="1558" max="1558" width="9.5703125" style="73" bestFit="1" customWidth="1"/>
    <col min="1559" max="1793" width="8.85546875" style="73"/>
    <col min="1794" max="1794" width="3.5703125" style="73" customWidth="1"/>
    <col min="1795" max="1795" width="9.85546875" style="73" bestFit="1" customWidth="1"/>
    <col min="1796" max="1796" width="17.42578125" style="73" bestFit="1" customWidth="1"/>
    <col min="1797" max="1804" width="8.85546875" style="73"/>
    <col min="1805" max="1805" width="8.28515625" style="73" customWidth="1"/>
    <col min="1806" max="1806" width="5.140625" style="73" bestFit="1" customWidth="1"/>
    <col min="1807" max="1807" width="10.5703125" style="73" customWidth="1"/>
    <col min="1808" max="1813" width="8.85546875" style="73"/>
    <col min="1814" max="1814" width="9.5703125" style="73" bestFit="1" customWidth="1"/>
    <col min="1815" max="2049" width="8.85546875" style="73"/>
    <col min="2050" max="2050" width="3.5703125" style="73" customWidth="1"/>
    <col min="2051" max="2051" width="9.85546875" style="73" bestFit="1" customWidth="1"/>
    <col min="2052" max="2052" width="17.42578125" style="73" bestFit="1" customWidth="1"/>
    <col min="2053" max="2060" width="8.85546875" style="73"/>
    <col min="2061" max="2061" width="8.28515625" style="73" customWidth="1"/>
    <col min="2062" max="2062" width="5.140625" style="73" bestFit="1" customWidth="1"/>
    <col min="2063" max="2063" width="10.5703125" style="73" customWidth="1"/>
    <col min="2064" max="2069" width="8.85546875" style="73"/>
    <col min="2070" max="2070" width="9.5703125" style="73" bestFit="1" customWidth="1"/>
    <col min="2071" max="2305" width="8.85546875" style="73"/>
    <col min="2306" max="2306" width="3.5703125" style="73" customWidth="1"/>
    <col min="2307" max="2307" width="9.85546875" style="73" bestFit="1" customWidth="1"/>
    <col min="2308" max="2308" width="17.42578125" style="73" bestFit="1" customWidth="1"/>
    <col min="2309" max="2316" width="8.85546875" style="73"/>
    <col min="2317" max="2317" width="8.28515625" style="73" customWidth="1"/>
    <col min="2318" max="2318" width="5.140625" style="73" bestFit="1" customWidth="1"/>
    <col min="2319" max="2319" width="10.5703125" style="73" customWidth="1"/>
    <col min="2320" max="2325" width="8.85546875" style="73"/>
    <col min="2326" max="2326" width="9.5703125" style="73" bestFit="1" customWidth="1"/>
    <col min="2327" max="2561" width="8.85546875" style="73"/>
    <col min="2562" max="2562" width="3.5703125" style="73" customWidth="1"/>
    <col min="2563" max="2563" width="9.85546875" style="73" bestFit="1" customWidth="1"/>
    <col min="2564" max="2564" width="17.42578125" style="73" bestFit="1" customWidth="1"/>
    <col min="2565" max="2572" width="8.85546875" style="73"/>
    <col min="2573" max="2573" width="8.28515625" style="73" customWidth="1"/>
    <col min="2574" max="2574" width="5.140625" style="73" bestFit="1" customWidth="1"/>
    <col min="2575" max="2575" width="10.5703125" style="73" customWidth="1"/>
    <col min="2576" max="2581" width="8.85546875" style="73"/>
    <col min="2582" max="2582" width="9.5703125" style="73" bestFit="1" customWidth="1"/>
    <col min="2583" max="2817" width="8.85546875" style="73"/>
    <col min="2818" max="2818" width="3.5703125" style="73" customWidth="1"/>
    <col min="2819" max="2819" width="9.85546875" style="73" bestFit="1" customWidth="1"/>
    <col min="2820" max="2820" width="17.42578125" style="73" bestFit="1" customWidth="1"/>
    <col min="2821" max="2828" width="8.85546875" style="73"/>
    <col min="2829" max="2829" width="8.28515625" style="73" customWidth="1"/>
    <col min="2830" max="2830" width="5.140625" style="73" bestFit="1" customWidth="1"/>
    <col min="2831" max="2831" width="10.5703125" style="73" customWidth="1"/>
    <col min="2832" max="2837" width="8.85546875" style="73"/>
    <col min="2838" max="2838" width="9.5703125" style="73" bestFit="1" customWidth="1"/>
    <col min="2839" max="3073" width="8.85546875" style="73"/>
    <col min="3074" max="3074" width="3.5703125" style="73" customWidth="1"/>
    <col min="3075" max="3075" width="9.85546875" style="73" bestFit="1" customWidth="1"/>
    <col min="3076" max="3076" width="17.42578125" style="73" bestFit="1" customWidth="1"/>
    <col min="3077" max="3084" width="8.85546875" style="73"/>
    <col min="3085" max="3085" width="8.28515625" style="73" customWidth="1"/>
    <col min="3086" max="3086" width="5.140625" style="73" bestFit="1" customWidth="1"/>
    <col min="3087" max="3087" width="10.5703125" style="73" customWidth="1"/>
    <col min="3088" max="3093" width="8.85546875" style="73"/>
    <col min="3094" max="3094" width="9.5703125" style="73" bestFit="1" customWidth="1"/>
    <col min="3095" max="3329" width="8.85546875" style="73"/>
    <col min="3330" max="3330" width="3.5703125" style="73" customWidth="1"/>
    <col min="3331" max="3331" width="9.85546875" style="73" bestFit="1" customWidth="1"/>
    <col min="3332" max="3332" width="17.42578125" style="73" bestFit="1" customWidth="1"/>
    <col min="3333" max="3340" width="8.85546875" style="73"/>
    <col min="3341" max="3341" width="8.28515625" style="73" customWidth="1"/>
    <col min="3342" max="3342" width="5.140625" style="73" bestFit="1" customWidth="1"/>
    <col min="3343" max="3343" width="10.5703125" style="73" customWidth="1"/>
    <col min="3344" max="3349" width="8.85546875" style="73"/>
    <col min="3350" max="3350" width="9.5703125" style="73" bestFit="1" customWidth="1"/>
    <col min="3351" max="3585" width="8.85546875" style="73"/>
    <col min="3586" max="3586" width="3.5703125" style="73" customWidth="1"/>
    <col min="3587" max="3587" width="9.85546875" style="73" bestFit="1" customWidth="1"/>
    <col min="3588" max="3588" width="17.42578125" style="73" bestFit="1" customWidth="1"/>
    <col min="3589" max="3596" width="8.85546875" style="73"/>
    <col min="3597" max="3597" width="8.28515625" style="73" customWidth="1"/>
    <col min="3598" max="3598" width="5.140625" style="73" bestFit="1" customWidth="1"/>
    <col min="3599" max="3599" width="10.5703125" style="73" customWidth="1"/>
    <col min="3600" max="3605" width="8.85546875" style="73"/>
    <col min="3606" max="3606" width="9.5703125" style="73" bestFit="1" customWidth="1"/>
    <col min="3607" max="3841" width="8.85546875" style="73"/>
    <col min="3842" max="3842" width="3.5703125" style="73" customWidth="1"/>
    <col min="3843" max="3843" width="9.85546875" style="73" bestFit="1" customWidth="1"/>
    <col min="3844" max="3844" width="17.42578125" style="73" bestFit="1" customWidth="1"/>
    <col min="3845" max="3852" width="8.85546875" style="73"/>
    <col min="3853" max="3853" width="8.28515625" style="73" customWidth="1"/>
    <col min="3854" max="3854" width="5.140625" style="73" bestFit="1" customWidth="1"/>
    <col min="3855" max="3855" width="10.5703125" style="73" customWidth="1"/>
    <col min="3856" max="3861" width="8.85546875" style="73"/>
    <col min="3862" max="3862" width="9.5703125" style="73" bestFit="1" customWidth="1"/>
    <col min="3863" max="4097" width="8.85546875" style="73"/>
    <col min="4098" max="4098" width="3.5703125" style="73" customWidth="1"/>
    <col min="4099" max="4099" width="9.85546875" style="73" bestFit="1" customWidth="1"/>
    <col min="4100" max="4100" width="17.42578125" style="73" bestFit="1" customWidth="1"/>
    <col min="4101" max="4108" width="8.85546875" style="73"/>
    <col min="4109" max="4109" width="8.28515625" style="73" customWidth="1"/>
    <col min="4110" max="4110" width="5.140625" style="73" bestFit="1" customWidth="1"/>
    <col min="4111" max="4111" width="10.5703125" style="73" customWidth="1"/>
    <col min="4112" max="4117" width="8.85546875" style="73"/>
    <col min="4118" max="4118" width="9.5703125" style="73" bestFit="1" customWidth="1"/>
    <col min="4119" max="4353" width="8.85546875" style="73"/>
    <col min="4354" max="4354" width="3.5703125" style="73" customWidth="1"/>
    <col min="4355" max="4355" width="9.85546875" style="73" bestFit="1" customWidth="1"/>
    <col min="4356" max="4356" width="17.42578125" style="73" bestFit="1" customWidth="1"/>
    <col min="4357" max="4364" width="8.85546875" style="73"/>
    <col min="4365" max="4365" width="8.28515625" style="73" customWidth="1"/>
    <col min="4366" max="4366" width="5.140625" style="73" bestFit="1" customWidth="1"/>
    <col min="4367" max="4367" width="10.5703125" style="73" customWidth="1"/>
    <col min="4368" max="4373" width="8.85546875" style="73"/>
    <col min="4374" max="4374" width="9.5703125" style="73" bestFit="1" customWidth="1"/>
    <col min="4375" max="4609" width="8.85546875" style="73"/>
    <col min="4610" max="4610" width="3.5703125" style="73" customWidth="1"/>
    <col min="4611" max="4611" width="9.85546875" style="73" bestFit="1" customWidth="1"/>
    <col min="4612" max="4612" width="17.42578125" style="73" bestFit="1" customWidth="1"/>
    <col min="4613" max="4620" width="8.85546875" style="73"/>
    <col min="4621" max="4621" width="8.28515625" style="73" customWidth="1"/>
    <col min="4622" max="4622" width="5.140625" style="73" bestFit="1" customWidth="1"/>
    <col min="4623" max="4623" width="10.5703125" style="73" customWidth="1"/>
    <col min="4624" max="4629" width="8.85546875" style="73"/>
    <col min="4630" max="4630" width="9.5703125" style="73" bestFit="1" customWidth="1"/>
    <col min="4631" max="4865" width="8.85546875" style="73"/>
    <col min="4866" max="4866" width="3.5703125" style="73" customWidth="1"/>
    <col min="4867" max="4867" width="9.85546875" style="73" bestFit="1" customWidth="1"/>
    <col min="4868" max="4868" width="17.42578125" style="73" bestFit="1" customWidth="1"/>
    <col min="4869" max="4876" width="8.85546875" style="73"/>
    <col min="4877" max="4877" width="8.28515625" style="73" customWidth="1"/>
    <col min="4878" max="4878" width="5.140625" style="73" bestFit="1" customWidth="1"/>
    <col min="4879" max="4879" width="10.5703125" style="73" customWidth="1"/>
    <col min="4880" max="4885" width="8.85546875" style="73"/>
    <col min="4886" max="4886" width="9.5703125" style="73" bestFit="1" customWidth="1"/>
    <col min="4887" max="5121" width="8.85546875" style="73"/>
    <col min="5122" max="5122" width="3.5703125" style="73" customWidth="1"/>
    <col min="5123" max="5123" width="9.85546875" style="73" bestFit="1" customWidth="1"/>
    <col min="5124" max="5124" width="17.42578125" style="73" bestFit="1" customWidth="1"/>
    <col min="5125" max="5132" width="8.85546875" style="73"/>
    <col min="5133" max="5133" width="8.28515625" style="73" customWidth="1"/>
    <col min="5134" max="5134" width="5.140625" style="73" bestFit="1" customWidth="1"/>
    <col min="5135" max="5135" width="10.5703125" style="73" customWidth="1"/>
    <col min="5136" max="5141" width="8.85546875" style="73"/>
    <col min="5142" max="5142" width="9.5703125" style="73" bestFit="1" customWidth="1"/>
    <col min="5143" max="5377" width="8.85546875" style="73"/>
    <col min="5378" max="5378" width="3.5703125" style="73" customWidth="1"/>
    <col min="5379" max="5379" width="9.85546875" style="73" bestFit="1" customWidth="1"/>
    <col min="5380" max="5380" width="17.42578125" style="73" bestFit="1" customWidth="1"/>
    <col min="5381" max="5388" width="8.85546875" style="73"/>
    <col min="5389" max="5389" width="8.28515625" style="73" customWidth="1"/>
    <col min="5390" max="5390" width="5.140625" style="73" bestFit="1" customWidth="1"/>
    <col min="5391" max="5391" width="10.5703125" style="73" customWidth="1"/>
    <col min="5392" max="5397" width="8.85546875" style="73"/>
    <col min="5398" max="5398" width="9.5703125" style="73" bestFit="1" customWidth="1"/>
    <col min="5399" max="5633" width="8.85546875" style="73"/>
    <col min="5634" max="5634" width="3.5703125" style="73" customWidth="1"/>
    <col min="5635" max="5635" width="9.85546875" style="73" bestFit="1" customWidth="1"/>
    <col min="5636" max="5636" width="17.42578125" style="73" bestFit="1" customWidth="1"/>
    <col min="5637" max="5644" width="8.85546875" style="73"/>
    <col min="5645" max="5645" width="8.28515625" style="73" customWidth="1"/>
    <col min="5646" max="5646" width="5.140625" style="73" bestFit="1" customWidth="1"/>
    <col min="5647" max="5647" width="10.5703125" style="73" customWidth="1"/>
    <col min="5648" max="5653" width="8.85546875" style="73"/>
    <col min="5654" max="5654" width="9.5703125" style="73" bestFit="1" customWidth="1"/>
    <col min="5655" max="5889" width="8.85546875" style="73"/>
    <col min="5890" max="5890" width="3.5703125" style="73" customWidth="1"/>
    <col min="5891" max="5891" width="9.85546875" style="73" bestFit="1" customWidth="1"/>
    <col min="5892" max="5892" width="17.42578125" style="73" bestFit="1" customWidth="1"/>
    <col min="5893" max="5900" width="8.85546875" style="73"/>
    <col min="5901" max="5901" width="8.28515625" style="73" customWidth="1"/>
    <col min="5902" max="5902" width="5.140625" style="73" bestFit="1" customWidth="1"/>
    <col min="5903" max="5903" width="10.5703125" style="73" customWidth="1"/>
    <col min="5904" max="5909" width="8.85546875" style="73"/>
    <col min="5910" max="5910" width="9.5703125" style="73" bestFit="1" customWidth="1"/>
    <col min="5911" max="6145" width="8.85546875" style="73"/>
    <col min="6146" max="6146" width="3.5703125" style="73" customWidth="1"/>
    <col min="6147" max="6147" width="9.85546875" style="73" bestFit="1" customWidth="1"/>
    <col min="6148" max="6148" width="17.42578125" style="73" bestFit="1" customWidth="1"/>
    <col min="6149" max="6156" width="8.85546875" style="73"/>
    <col min="6157" max="6157" width="8.28515625" style="73" customWidth="1"/>
    <col min="6158" max="6158" width="5.140625" style="73" bestFit="1" customWidth="1"/>
    <col min="6159" max="6159" width="10.5703125" style="73" customWidth="1"/>
    <col min="6160" max="6165" width="8.85546875" style="73"/>
    <col min="6166" max="6166" width="9.5703125" style="73" bestFit="1" customWidth="1"/>
    <col min="6167" max="6401" width="8.85546875" style="73"/>
    <col min="6402" max="6402" width="3.5703125" style="73" customWidth="1"/>
    <col min="6403" max="6403" width="9.85546875" style="73" bestFit="1" customWidth="1"/>
    <col min="6404" max="6404" width="17.42578125" style="73" bestFit="1" customWidth="1"/>
    <col min="6405" max="6412" width="8.85546875" style="73"/>
    <col min="6413" max="6413" width="8.28515625" style="73" customWidth="1"/>
    <col min="6414" max="6414" width="5.140625" style="73" bestFit="1" customWidth="1"/>
    <col min="6415" max="6415" width="10.5703125" style="73" customWidth="1"/>
    <col min="6416" max="6421" width="8.85546875" style="73"/>
    <col min="6422" max="6422" width="9.5703125" style="73" bestFit="1" customWidth="1"/>
    <col min="6423" max="6657" width="8.85546875" style="73"/>
    <col min="6658" max="6658" width="3.5703125" style="73" customWidth="1"/>
    <col min="6659" max="6659" width="9.85546875" style="73" bestFit="1" customWidth="1"/>
    <col min="6660" max="6660" width="17.42578125" style="73" bestFit="1" customWidth="1"/>
    <col min="6661" max="6668" width="8.85546875" style="73"/>
    <col min="6669" max="6669" width="8.28515625" style="73" customWidth="1"/>
    <col min="6670" max="6670" width="5.140625" style="73" bestFit="1" customWidth="1"/>
    <col min="6671" max="6671" width="10.5703125" style="73" customWidth="1"/>
    <col min="6672" max="6677" width="8.85546875" style="73"/>
    <col min="6678" max="6678" width="9.5703125" style="73" bestFit="1" customWidth="1"/>
    <col min="6679" max="6913" width="8.85546875" style="73"/>
    <col min="6914" max="6914" width="3.5703125" style="73" customWidth="1"/>
    <col min="6915" max="6915" width="9.85546875" style="73" bestFit="1" customWidth="1"/>
    <col min="6916" max="6916" width="17.42578125" style="73" bestFit="1" customWidth="1"/>
    <col min="6917" max="6924" width="8.85546875" style="73"/>
    <col min="6925" max="6925" width="8.28515625" style="73" customWidth="1"/>
    <col min="6926" max="6926" width="5.140625" style="73" bestFit="1" customWidth="1"/>
    <col min="6927" max="6927" width="10.5703125" style="73" customWidth="1"/>
    <col min="6928" max="6933" width="8.85546875" style="73"/>
    <col min="6934" max="6934" width="9.5703125" style="73" bestFit="1" customWidth="1"/>
    <col min="6935" max="7169" width="8.85546875" style="73"/>
    <col min="7170" max="7170" width="3.5703125" style="73" customWidth="1"/>
    <col min="7171" max="7171" width="9.85546875" style="73" bestFit="1" customWidth="1"/>
    <col min="7172" max="7172" width="17.42578125" style="73" bestFit="1" customWidth="1"/>
    <col min="7173" max="7180" width="8.85546875" style="73"/>
    <col min="7181" max="7181" width="8.28515625" style="73" customWidth="1"/>
    <col min="7182" max="7182" width="5.140625" style="73" bestFit="1" customWidth="1"/>
    <col min="7183" max="7183" width="10.5703125" style="73" customWidth="1"/>
    <col min="7184" max="7189" width="8.85546875" style="73"/>
    <col min="7190" max="7190" width="9.5703125" style="73" bestFit="1" customWidth="1"/>
    <col min="7191" max="7425" width="8.85546875" style="73"/>
    <col min="7426" max="7426" width="3.5703125" style="73" customWidth="1"/>
    <col min="7427" max="7427" width="9.85546875" style="73" bestFit="1" customWidth="1"/>
    <col min="7428" max="7428" width="17.42578125" style="73" bestFit="1" customWidth="1"/>
    <col min="7429" max="7436" width="8.85546875" style="73"/>
    <col min="7437" max="7437" width="8.28515625" style="73" customWidth="1"/>
    <col min="7438" max="7438" width="5.140625" style="73" bestFit="1" customWidth="1"/>
    <col min="7439" max="7439" width="10.5703125" style="73" customWidth="1"/>
    <col min="7440" max="7445" width="8.85546875" style="73"/>
    <col min="7446" max="7446" width="9.5703125" style="73" bestFit="1" customWidth="1"/>
    <col min="7447" max="7681" width="8.85546875" style="73"/>
    <col min="7682" max="7682" width="3.5703125" style="73" customWidth="1"/>
    <col min="7683" max="7683" width="9.85546875" style="73" bestFit="1" customWidth="1"/>
    <col min="7684" max="7684" width="17.42578125" style="73" bestFit="1" customWidth="1"/>
    <col min="7685" max="7692" width="8.85546875" style="73"/>
    <col min="7693" max="7693" width="8.28515625" style="73" customWidth="1"/>
    <col min="7694" max="7694" width="5.140625" style="73" bestFit="1" customWidth="1"/>
    <col min="7695" max="7695" width="10.5703125" style="73" customWidth="1"/>
    <col min="7696" max="7701" width="8.85546875" style="73"/>
    <col min="7702" max="7702" width="9.5703125" style="73" bestFit="1" customWidth="1"/>
    <col min="7703" max="7937" width="8.85546875" style="73"/>
    <col min="7938" max="7938" width="3.5703125" style="73" customWidth="1"/>
    <col min="7939" max="7939" width="9.85546875" style="73" bestFit="1" customWidth="1"/>
    <col min="7940" max="7940" width="17.42578125" style="73" bestFit="1" customWidth="1"/>
    <col min="7941" max="7948" width="8.85546875" style="73"/>
    <col min="7949" max="7949" width="8.28515625" style="73" customWidth="1"/>
    <col min="7950" max="7950" width="5.140625" style="73" bestFit="1" customWidth="1"/>
    <col min="7951" max="7951" width="10.5703125" style="73" customWidth="1"/>
    <col min="7952" max="7957" width="8.85546875" style="73"/>
    <col min="7958" max="7958" width="9.5703125" style="73" bestFit="1" customWidth="1"/>
    <col min="7959" max="8193" width="8.85546875" style="73"/>
    <col min="8194" max="8194" width="3.5703125" style="73" customWidth="1"/>
    <col min="8195" max="8195" width="9.85546875" style="73" bestFit="1" customWidth="1"/>
    <col min="8196" max="8196" width="17.42578125" style="73" bestFit="1" customWidth="1"/>
    <col min="8197" max="8204" width="8.85546875" style="73"/>
    <col min="8205" max="8205" width="8.28515625" style="73" customWidth="1"/>
    <col min="8206" max="8206" width="5.140625" style="73" bestFit="1" customWidth="1"/>
    <col min="8207" max="8207" width="10.5703125" style="73" customWidth="1"/>
    <col min="8208" max="8213" width="8.85546875" style="73"/>
    <col min="8214" max="8214" width="9.5703125" style="73" bestFit="1" customWidth="1"/>
    <col min="8215" max="8449" width="8.85546875" style="73"/>
    <col min="8450" max="8450" width="3.5703125" style="73" customWidth="1"/>
    <col min="8451" max="8451" width="9.85546875" style="73" bestFit="1" customWidth="1"/>
    <col min="8452" max="8452" width="17.42578125" style="73" bestFit="1" customWidth="1"/>
    <col min="8453" max="8460" width="8.85546875" style="73"/>
    <col min="8461" max="8461" width="8.28515625" style="73" customWidth="1"/>
    <col min="8462" max="8462" width="5.140625" style="73" bestFit="1" customWidth="1"/>
    <col min="8463" max="8463" width="10.5703125" style="73" customWidth="1"/>
    <col min="8464" max="8469" width="8.85546875" style="73"/>
    <col min="8470" max="8470" width="9.5703125" style="73" bestFit="1" customWidth="1"/>
    <col min="8471" max="8705" width="8.85546875" style="73"/>
    <col min="8706" max="8706" width="3.5703125" style="73" customWidth="1"/>
    <col min="8707" max="8707" width="9.85546875" style="73" bestFit="1" customWidth="1"/>
    <col min="8708" max="8708" width="17.42578125" style="73" bestFit="1" customWidth="1"/>
    <col min="8709" max="8716" width="8.85546875" style="73"/>
    <col min="8717" max="8717" width="8.28515625" style="73" customWidth="1"/>
    <col min="8718" max="8718" width="5.140625" style="73" bestFit="1" customWidth="1"/>
    <col min="8719" max="8719" width="10.5703125" style="73" customWidth="1"/>
    <col min="8720" max="8725" width="8.85546875" style="73"/>
    <col min="8726" max="8726" width="9.5703125" style="73" bestFit="1" customWidth="1"/>
    <col min="8727" max="8961" width="8.85546875" style="73"/>
    <col min="8962" max="8962" width="3.5703125" style="73" customWidth="1"/>
    <col min="8963" max="8963" width="9.85546875" style="73" bestFit="1" customWidth="1"/>
    <col min="8964" max="8964" width="17.42578125" style="73" bestFit="1" customWidth="1"/>
    <col min="8965" max="8972" width="8.85546875" style="73"/>
    <col min="8973" max="8973" width="8.28515625" style="73" customWidth="1"/>
    <col min="8974" max="8974" width="5.140625" style="73" bestFit="1" customWidth="1"/>
    <col min="8975" max="8975" width="10.5703125" style="73" customWidth="1"/>
    <col min="8976" max="8981" width="8.85546875" style="73"/>
    <col min="8982" max="8982" width="9.5703125" style="73" bestFit="1" customWidth="1"/>
    <col min="8983" max="9217" width="8.85546875" style="73"/>
    <col min="9218" max="9218" width="3.5703125" style="73" customWidth="1"/>
    <col min="9219" max="9219" width="9.85546875" style="73" bestFit="1" customWidth="1"/>
    <col min="9220" max="9220" width="17.42578125" style="73" bestFit="1" customWidth="1"/>
    <col min="9221" max="9228" width="8.85546875" style="73"/>
    <col min="9229" max="9229" width="8.28515625" style="73" customWidth="1"/>
    <col min="9230" max="9230" width="5.140625" style="73" bestFit="1" customWidth="1"/>
    <col min="9231" max="9231" width="10.5703125" style="73" customWidth="1"/>
    <col min="9232" max="9237" width="8.85546875" style="73"/>
    <col min="9238" max="9238" width="9.5703125" style="73" bestFit="1" customWidth="1"/>
    <col min="9239" max="9473" width="8.85546875" style="73"/>
    <col min="9474" max="9474" width="3.5703125" style="73" customWidth="1"/>
    <col min="9475" max="9475" width="9.85546875" style="73" bestFit="1" customWidth="1"/>
    <col min="9476" max="9476" width="17.42578125" style="73" bestFit="1" customWidth="1"/>
    <col min="9477" max="9484" width="8.85546875" style="73"/>
    <col min="9485" max="9485" width="8.28515625" style="73" customWidth="1"/>
    <col min="9486" max="9486" width="5.140625" style="73" bestFit="1" customWidth="1"/>
    <col min="9487" max="9487" width="10.5703125" style="73" customWidth="1"/>
    <col min="9488" max="9493" width="8.85546875" style="73"/>
    <col min="9494" max="9494" width="9.5703125" style="73" bestFit="1" customWidth="1"/>
    <col min="9495" max="9729" width="8.85546875" style="73"/>
    <col min="9730" max="9730" width="3.5703125" style="73" customWidth="1"/>
    <col min="9731" max="9731" width="9.85546875" style="73" bestFit="1" customWidth="1"/>
    <col min="9732" max="9732" width="17.42578125" style="73" bestFit="1" customWidth="1"/>
    <col min="9733" max="9740" width="8.85546875" style="73"/>
    <col min="9741" max="9741" width="8.28515625" style="73" customWidth="1"/>
    <col min="9742" max="9742" width="5.140625" style="73" bestFit="1" customWidth="1"/>
    <col min="9743" max="9743" width="10.5703125" style="73" customWidth="1"/>
    <col min="9744" max="9749" width="8.85546875" style="73"/>
    <col min="9750" max="9750" width="9.5703125" style="73" bestFit="1" customWidth="1"/>
    <col min="9751" max="9985" width="8.85546875" style="73"/>
    <col min="9986" max="9986" width="3.5703125" style="73" customWidth="1"/>
    <col min="9987" max="9987" width="9.85546875" style="73" bestFit="1" customWidth="1"/>
    <col min="9988" max="9988" width="17.42578125" style="73" bestFit="1" customWidth="1"/>
    <col min="9989" max="9996" width="8.85546875" style="73"/>
    <col min="9997" max="9997" width="8.28515625" style="73" customWidth="1"/>
    <col min="9998" max="9998" width="5.140625" style="73" bestFit="1" customWidth="1"/>
    <col min="9999" max="9999" width="10.5703125" style="73" customWidth="1"/>
    <col min="10000" max="10005" width="8.85546875" style="73"/>
    <col min="10006" max="10006" width="9.5703125" style="73" bestFit="1" customWidth="1"/>
    <col min="10007" max="10241" width="8.85546875" style="73"/>
    <col min="10242" max="10242" width="3.5703125" style="73" customWidth="1"/>
    <col min="10243" max="10243" width="9.85546875" style="73" bestFit="1" customWidth="1"/>
    <col min="10244" max="10244" width="17.42578125" style="73" bestFit="1" customWidth="1"/>
    <col min="10245" max="10252" width="8.85546875" style="73"/>
    <col min="10253" max="10253" width="8.28515625" style="73" customWidth="1"/>
    <col min="10254" max="10254" width="5.140625" style="73" bestFit="1" customWidth="1"/>
    <col min="10255" max="10255" width="10.5703125" style="73" customWidth="1"/>
    <col min="10256" max="10261" width="8.85546875" style="73"/>
    <col min="10262" max="10262" width="9.5703125" style="73" bestFit="1" customWidth="1"/>
    <col min="10263" max="10497" width="8.85546875" style="73"/>
    <col min="10498" max="10498" width="3.5703125" style="73" customWidth="1"/>
    <col min="10499" max="10499" width="9.85546875" style="73" bestFit="1" customWidth="1"/>
    <col min="10500" max="10500" width="17.42578125" style="73" bestFit="1" customWidth="1"/>
    <col min="10501" max="10508" width="8.85546875" style="73"/>
    <col min="10509" max="10509" width="8.28515625" style="73" customWidth="1"/>
    <col min="10510" max="10510" width="5.140625" style="73" bestFit="1" customWidth="1"/>
    <col min="10511" max="10511" width="10.5703125" style="73" customWidth="1"/>
    <col min="10512" max="10517" width="8.85546875" style="73"/>
    <col min="10518" max="10518" width="9.5703125" style="73" bestFit="1" customWidth="1"/>
    <col min="10519" max="10753" width="8.85546875" style="73"/>
    <col min="10754" max="10754" width="3.5703125" style="73" customWidth="1"/>
    <col min="10755" max="10755" width="9.85546875" style="73" bestFit="1" customWidth="1"/>
    <col min="10756" max="10756" width="17.42578125" style="73" bestFit="1" customWidth="1"/>
    <col min="10757" max="10764" width="8.85546875" style="73"/>
    <col min="10765" max="10765" width="8.28515625" style="73" customWidth="1"/>
    <col min="10766" max="10766" width="5.140625" style="73" bestFit="1" customWidth="1"/>
    <col min="10767" max="10767" width="10.5703125" style="73" customWidth="1"/>
    <col min="10768" max="10773" width="8.85546875" style="73"/>
    <col min="10774" max="10774" width="9.5703125" style="73" bestFit="1" customWidth="1"/>
    <col min="10775" max="11009" width="8.85546875" style="73"/>
    <col min="11010" max="11010" width="3.5703125" style="73" customWidth="1"/>
    <col min="11011" max="11011" width="9.85546875" style="73" bestFit="1" customWidth="1"/>
    <col min="11012" max="11012" width="17.42578125" style="73" bestFit="1" customWidth="1"/>
    <col min="11013" max="11020" width="8.85546875" style="73"/>
    <col min="11021" max="11021" width="8.28515625" style="73" customWidth="1"/>
    <col min="11022" max="11022" width="5.140625" style="73" bestFit="1" customWidth="1"/>
    <col min="11023" max="11023" width="10.5703125" style="73" customWidth="1"/>
    <col min="11024" max="11029" width="8.85546875" style="73"/>
    <col min="11030" max="11030" width="9.5703125" style="73" bestFit="1" customWidth="1"/>
    <col min="11031" max="11265" width="8.85546875" style="73"/>
    <col min="11266" max="11266" width="3.5703125" style="73" customWidth="1"/>
    <col min="11267" max="11267" width="9.85546875" style="73" bestFit="1" customWidth="1"/>
    <col min="11268" max="11268" width="17.42578125" style="73" bestFit="1" customWidth="1"/>
    <col min="11269" max="11276" width="8.85546875" style="73"/>
    <col min="11277" max="11277" width="8.28515625" style="73" customWidth="1"/>
    <col min="11278" max="11278" width="5.140625" style="73" bestFit="1" customWidth="1"/>
    <col min="11279" max="11279" width="10.5703125" style="73" customWidth="1"/>
    <col min="11280" max="11285" width="8.85546875" style="73"/>
    <col min="11286" max="11286" width="9.5703125" style="73" bestFit="1" customWidth="1"/>
    <col min="11287" max="11521" width="8.85546875" style="73"/>
    <col min="11522" max="11522" width="3.5703125" style="73" customWidth="1"/>
    <col min="11523" max="11523" width="9.85546875" style="73" bestFit="1" customWidth="1"/>
    <col min="11524" max="11524" width="17.42578125" style="73" bestFit="1" customWidth="1"/>
    <col min="11525" max="11532" width="8.85546875" style="73"/>
    <col min="11533" max="11533" width="8.28515625" style="73" customWidth="1"/>
    <col min="11534" max="11534" width="5.140625" style="73" bestFit="1" customWidth="1"/>
    <col min="11535" max="11535" width="10.5703125" style="73" customWidth="1"/>
    <col min="11536" max="11541" width="8.85546875" style="73"/>
    <col min="11542" max="11542" width="9.5703125" style="73" bestFit="1" customWidth="1"/>
    <col min="11543" max="11777" width="8.85546875" style="73"/>
    <col min="11778" max="11778" width="3.5703125" style="73" customWidth="1"/>
    <col min="11779" max="11779" width="9.85546875" style="73" bestFit="1" customWidth="1"/>
    <col min="11780" max="11780" width="17.42578125" style="73" bestFit="1" customWidth="1"/>
    <col min="11781" max="11788" width="8.85546875" style="73"/>
    <col min="11789" max="11789" width="8.28515625" style="73" customWidth="1"/>
    <col min="11790" max="11790" width="5.140625" style="73" bestFit="1" customWidth="1"/>
    <col min="11791" max="11791" width="10.5703125" style="73" customWidth="1"/>
    <col min="11792" max="11797" width="8.85546875" style="73"/>
    <col min="11798" max="11798" width="9.5703125" style="73" bestFit="1" customWidth="1"/>
    <col min="11799" max="12033" width="8.85546875" style="73"/>
    <col min="12034" max="12034" width="3.5703125" style="73" customWidth="1"/>
    <col min="12035" max="12035" width="9.85546875" style="73" bestFit="1" customWidth="1"/>
    <col min="12036" max="12036" width="17.42578125" style="73" bestFit="1" customWidth="1"/>
    <col min="12037" max="12044" width="8.85546875" style="73"/>
    <col min="12045" max="12045" width="8.28515625" style="73" customWidth="1"/>
    <col min="12046" max="12046" width="5.140625" style="73" bestFit="1" customWidth="1"/>
    <col min="12047" max="12047" width="10.5703125" style="73" customWidth="1"/>
    <col min="12048" max="12053" width="8.85546875" style="73"/>
    <col min="12054" max="12054" width="9.5703125" style="73" bestFit="1" customWidth="1"/>
    <col min="12055" max="12289" width="8.85546875" style="73"/>
    <col min="12290" max="12290" width="3.5703125" style="73" customWidth="1"/>
    <col min="12291" max="12291" width="9.85546875" style="73" bestFit="1" customWidth="1"/>
    <col min="12292" max="12292" width="17.42578125" style="73" bestFit="1" customWidth="1"/>
    <col min="12293" max="12300" width="8.85546875" style="73"/>
    <col min="12301" max="12301" width="8.28515625" style="73" customWidth="1"/>
    <col min="12302" max="12302" width="5.140625" style="73" bestFit="1" customWidth="1"/>
    <col min="12303" max="12303" width="10.5703125" style="73" customWidth="1"/>
    <col min="12304" max="12309" width="8.85546875" style="73"/>
    <col min="12310" max="12310" width="9.5703125" style="73" bestFit="1" customWidth="1"/>
    <col min="12311" max="12545" width="8.85546875" style="73"/>
    <col min="12546" max="12546" width="3.5703125" style="73" customWidth="1"/>
    <col min="12547" max="12547" width="9.85546875" style="73" bestFit="1" customWidth="1"/>
    <col min="12548" max="12548" width="17.42578125" style="73" bestFit="1" customWidth="1"/>
    <col min="12549" max="12556" width="8.85546875" style="73"/>
    <col min="12557" max="12557" width="8.28515625" style="73" customWidth="1"/>
    <col min="12558" max="12558" width="5.140625" style="73" bestFit="1" customWidth="1"/>
    <col min="12559" max="12559" width="10.5703125" style="73" customWidth="1"/>
    <col min="12560" max="12565" width="8.85546875" style="73"/>
    <col min="12566" max="12566" width="9.5703125" style="73" bestFit="1" customWidth="1"/>
    <col min="12567" max="12801" width="8.85546875" style="73"/>
    <col min="12802" max="12802" width="3.5703125" style="73" customWidth="1"/>
    <col min="12803" max="12803" width="9.85546875" style="73" bestFit="1" customWidth="1"/>
    <col min="12804" max="12804" width="17.42578125" style="73" bestFit="1" customWidth="1"/>
    <col min="12805" max="12812" width="8.85546875" style="73"/>
    <col min="12813" max="12813" width="8.28515625" style="73" customWidth="1"/>
    <col min="12814" max="12814" width="5.140625" style="73" bestFit="1" customWidth="1"/>
    <col min="12815" max="12815" width="10.5703125" style="73" customWidth="1"/>
    <col min="12816" max="12821" width="8.85546875" style="73"/>
    <col min="12822" max="12822" width="9.5703125" style="73" bestFit="1" customWidth="1"/>
    <col min="12823" max="13057" width="8.85546875" style="73"/>
    <col min="13058" max="13058" width="3.5703125" style="73" customWidth="1"/>
    <col min="13059" max="13059" width="9.85546875" style="73" bestFit="1" customWidth="1"/>
    <col min="13060" max="13060" width="17.42578125" style="73" bestFit="1" customWidth="1"/>
    <col min="13061" max="13068" width="8.85546875" style="73"/>
    <col min="13069" max="13069" width="8.28515625" style="73" customWidth="1"/>
    <col min="13070" max="13070" width="5.140625" style="73" bestFit="1" customWidth="1"/>
    <col min="13071" max="13071" width="10.5703125" style="73" customWidth="1"/>
    <col min="13072" max="13077" width="8.85546875" style="73"/>
    <col min="13078" max="13078" width="9.5703125" style="73" bestFit="1" customWidth="1"/>
    <col min="13079" max="13313" width="8.85546875" style="73"/>
    <col min="13314" max="13314" width="3.5703125" style="73" customWidth="1"/>
    <col min="13315" max="13315" width="9.85546875" style="73" bestFit="1" customWidth="1"/>
    <col min="13316" max="13316" width="17.42578125" style="73" bestFit="1" customWidth="1"/>
    <col min="13317" max="13324" width="8.85546875" style="73"/>
    <col min="13325" max="13325" width="8.28515625" style="73" customWidth="1"/>
    <col min="13326" max="13326" width="5.140625" style="73" bestFit="1" customWidth="1"/>
    <col min="13327" max="13327" width="10.5703125" style="73" customWidth="1"/>
    <col min="13328" max="13333" width="8.85546875" style="73"/>
    <col min="13334" max="13334" width="9.5703125" style="73" bestFit="1" customWidth="1"/>
    <col min="13335" max="13569" width="8.85546875" style="73"/>
    <col min="13570" max="13570" width="3.5703125" style="73" customWidth="1"/>
    <col min="13571" max="13571" width="9.85546875" style="73" bestFit="1" customWidth="1"/>
    <col min="13572" max="13572" width="17.42578125" style="73" bestFit="1" customWidth="1"/>
    <col min="13573" max="13580" width="8.85546875" style="73"/>
    <col min="13581" max="13581" width="8.28515625" style="73" customWidth="1"/>
    <col min="13582" max="13582" width="5.140625" style="73" bestFit="1" customWidth="1"/>
    <col min="13583" max="13583" width="10.5703125" style="73" customWidth="1"/>
    <col min="13584" max="13589" width="8.85546875" style="73"/>
    <col min="13590" max="13590" width="9.5703125" style="73" bestFit="1" customWidth="1"/>
    <col min="13591" max="13825" width="8.85546875" style="73"/>
    <col min="13826" max="13826" width="3.5703125" style="73" customWidth="1"/>
    <col min="13827" max="13827" width="9.85546875" style="73" bestFit="1" customWidth="1"/>
    <col min="13828" max="13828" width="17.42578125" style="73" bestFit="1" customWidth="1"/>
    <col min="13829" max="13836" width="8.85546875" style="73"/>
    <col min="13837" max="13837" width="8.28515625" style="73" customWidth="1"/>
    <col min="13838" max="13838" width="5.140625" style="73" bestFit="1" customWidth="1"/>
    <col min="13839" max="13839" width="10.5703125" style="73" customWidth="1"/>
    <col min="13840" max="13845" width="8.85546875" style="73"/>
    <col min="13846" max="13846" width="9.5703125" style="73" bestFit="1" customWidth="1"/>
    <col min="13847" max="14081" width="8.85546875" style="73"/>
    <col min="14082" max="14082" width="3.5703125" style="73" customWidth="1"/>
    <col min="14083" max="14083" width="9.85546875" style="73" bestFit="1" customWidth="1"/>
    <col min="14084" max="14084" width="17.42578125" style="73" bestFit="1" customWidth="1"/>
    <col min="14085" max="14092" width="8.85546875" style="73"/>
    <col min="14093" max="14093" width="8.28515625" style="73" customWidth="1"/>
    <col min="14094" max="14094" width="5.140625" style="73" bestFit="1" customWidth="1"/>
    <col min="14095" max="14095" width="10.5703125" style="73" customWidth="1"/>
    <col min="14096" max="14101" width="8.85546875" style="73"/>
    <col min="14102" max="14102" width="9.5703125" style="73" bestFit="1" customWidth="1"/>
    <col min="14103" max="14337" width="8.85546875" style="73"/>
    <col min="14338" max="14338" width="3.5703125" style="73" customWidth="1"/>
    <col min="14339" max="14339" width="9.85546875" style="73" bestFit="1" customWidth="1"/>
    <col min="14340" max="14340" width="17.42578125" style="73" bestFit="1" customWidth="1"/>
    <col min="14341" max="14348" width="8.85546875" style="73"/>
    <col min="14349" max="14349" width="8.28515625" style="73" customWidth="1"/>
    <col min="14350" max="14350" width="5.140625" style="73" bestFit="1" customWidth="1"/>
    <col min="14351" max="14351" width="10.5703125" style="73" customWidth="1"/>
    <col min="14352" max="14357" width="8.85546875" style="73"/>
    <col min="14358" max="14358" width="9.5703125" style="73" bestFit="1" customWidth="1"/>
    <col min="14359" max="14593" width="8.85546875" style="73"/>
    <col min="14594" max="14594" width="3.5703125" style="73" customWidth="1"/>
    <col min="14595" max="14595" width="9.85546875" style="73" bestFit="1" customWidth="1"/>
    <col min="14596" max="14596" width="17.42578125" style="73" bestFit="1" customWidth="1"/>
    <col min="14597" max="14604" width="8.85546875" style="73"/>
    <col min="14605" max="14605" width="8.28515625" style="73" customWidth="1"/>
    <col min="14606" max="14606" width="5.140625" style="73" bestFit="1" customWidth="1"/>
    <col min="14607" max="14607" width="10.5703125" style="73" customWidth="1"/>
    <col min="14608" max="14613" width="8.85546875" style="73"/>
    <col min="14614" max="14614" width="9.5703125" style="73" bestFit="1" customWidth="1"/>
    <col min="14615" max="14849" width="8.85546875" style="73"/>
    <col min="14850" max="14850" width="3.5703125" style="73" customWidth="1"/>
    <col min="14851" max="14851" width="9.85546875" style="73" bestFit="1" customWidth="1"/>
    <col min="14852" max="14852" width="17.42578125" style="73" bestFit="1" customWidth="1"/>
    <col min="14853" max="14860" width="8.85546875" style="73"/>
    <col min="14861" max="14861" width="8.28515625" style="73" customWidth="1"/>
    <col min="14862" max="14862" width="5.140625" style="73" bestFit="1" customWidth="1"/>
    <col min="14863" max="14863" width="10.5703125" style="73" customWidth="1"/>
    <col min="14864" max="14869" width="8.85546875" style="73"/>
    <col min="14870" max="14870" width="9.5703125" style="73" bestFit="1" customWidth="1"/>
    <col min="14871" max="15105" width="8.85546875" style="73"/>
    <col min="15106" max="15106" width="3.5703125" style="73" customWidth="1"/>
    <col min="15107" max="15107" width="9.85546875" style="73" bestFit="1" customWidth="1"/>
    <col min="15108" max="15108" width="17.42578125" style="73" bestFit="1" customWidth="1"/>
    <col min="15109" max="15116" width="8.85546875" style="73"/>
    <col min="15117" max="15117" width="8.28515625" style="73" customWidth="1"/>
    <col min="15118" max="15118" width="5.140625" style="73" bestFit="1" customWidth="1"/>
    <col min="15119" max="15119" width="10.5703125" style="73" customWidth="1"/>
    <col min="15120" max="15125" width="8.85546875" style="73"/>
    <col min="15126" max="15126" width="9.5703125" style="73" bestFit="1" customWidth="1"/>
    <col min="15127" max="15361" width="8.85546875" style="73"/>
    <col min="15362" max="15362" width="3.5703125" style="73" customWidth="1"/>
    <col min="15363" max="15363" width="9.85546875" style="73" bestFit="1" customWidth="1"/>
    <col min="15364" max="15364" width="17.42578125" style="73" bestFit="1" customWidth="1"/>
    <col min="15365" max="15372" width="8.85546875" style="73"/>
    <col min="15373" max="15373" width="8.28515625" style="73" customWidth="1"/>
    <col min="15374" max="15374" width="5.140625" style="73" bestFit="1" customWidth="1"/>
    <col min="15375" max="15375" width="10.5703125" style="73" customWidth="1"/>
    <col min="15376" max="15381" width="8.85546875" style="73"/>
    <col min="15382" max="15382" width="9.5703125" style="73" bestFit="1" customWidth="1"/>
    <col min="15383" max="15617" width="8.85546875" style="73"/>
    <col min="15618" max="15618" width="3.5703125" style="73" customWidth="1"/>
    <col min="15619" max="15619" width="9.85546875" style="73" bestFit="1" customWidth="1"/>
    <col min="15620" max="15620" width="17.42578125" style="73" bestFit="1" customWidth="1"/>
    <col min="15621" max="15628" width="8.85546875" style="73"/>
    <col min="15629" max="15629" width="8.28515625" style="73" customWidth="1"/>
    <col min="15630" max="15630" width="5.140625" style="73" bestFit="1" customWidth="1"/>
    <col min="15631" max="15631" width="10.5703125" style="73" customWidth="1"/>
    <col min="15632" max="15637" width="8.85546875" style="73"/>
    <col min="15638" max="15638" width="9.5703125" style="73" bestFit="1" customWidth="1"/>
    <col min="15639" max="15873" width="8.85546875" style="73"/>
    <col min="15874" max="15874" width="3.5703125" style="73" customWidth="1"/>
    <col min="15875" max="15875" width="9.85546875" style="73" bestFit="1" customWidth="1"/>
    <col min="15876" max="15876" width="17.42578125" style="73" bestFit="1" customWidth="1"/>
    <col min="15877" max="15884" width="8.85546875" style="73"/>
    <col min="15885" max="15885" width="8.28515625" style="73" customWidth="1"/>
    <col min="15886" max="15886" width="5.140625" style="73" bestFit="1" customWidth="1"/>
    <col min="15887" max="15887" width="10.5703125" style="73" customWidth="1"/>
    <col min="15888" max="15893" width="8.85546875" style="73"/>
    <col min="15894" max="15894" width="9.5703125" style="73" bestFit="1" customWidth="1"/>
    <col min="15895" max="16129" width="8.85546875" style="73"/>
    <col min="16130" max="16130" width="3.5703125" style="73" customWidth="1"/>
    <col min="16131" max="16131" width="9.85546875" style="73" bestFit="1" customWidth="1"/>
    <col min="16132" max="16132" width="17.42578125" style="73" bestFit="1" customWidth="1"/>
    <col min="16133" max="16140" width="8.85546875" style="73"/>
    <col min="16141" max="16141" width="8.28515625" style="73" customWidth="1"/>
    <col min="16142" max="16142" width="5.140625" style="73" bestFit="1" customWidth="1"/>
    <col min="16143" max="16143" width="10.5703125" style="73" customWidth="1"/>
    <col min="16144" max="16149" width="8.85546875" style="73"/>
    <col min="16150" max="16150" width="9.5703125" style="73" bestFit="1" customWidth="1"/>
    <col min="16151" max="16384" width="8.85546875" style="73"/>
  </cols>
  <sheetData>
    <row r="2" spans="3:23" ht="30" customHeight="1" x14ac:dyDescent="0.2"/>
    <row r="3" spans="3:23" ht="42" customHeight="1" thickBot="1" x14ac:dyDescent="0.25">
      <c r="O3" s="137" t="s">
        <v>106</v>
      </c>
      <c r="P3" s="137"/>
    </row>
    <row r="4" spans="3:23" ht="30" customHeight="1" thickBot="1" x14ac:dyDescent="0.25">
      <c r="C4" s="138" t="s">
        <v>107</v>
      </c>
      <c r="D4" s="139"/>
      <c r="E4" s="139"/>
      <c r="F4" s="139"/>
      <c r="G4" s="139"/>
      <c r="H4" s="139"/>
      <c r="I4" s="139"/>
      <c r="J4" s="139"/>
      <c r="K4" s="139"/>
      <c r="L4" s="139"/>
      <c r="M4" s="140"/>
      <c r="O4" s="74" t="s">
        <v>108</v>
      </c>
      <c r="P4" s="74" t="s">
        <v>109</v>
      </c>
      <c r="Q4" s="75">
        <v>0.3</v>
      </c>
    </row>
    <row r="5" spans="3:23" ht="15" customHeight="1" thickBot="1" x14ac:dyDescent="0.25">
      <c r="E5" s="141" t="s">
        <v>110</v>
      </c>
      <c r="F5" s="76"/>
      <c r="G5" s="77"/>
      <c r="H5" s="143"/>
      <c r="I5" s="144"/>
      <c r="J5" s="78"/>
      <c r="K5" s="78"/>
      <c r="L5" s="145" t="s">
        <v>111</v>
      </c>
      <c r="M5" s="147" t="s">
        <v>112</v>
      </c>
      <c r="O5" s="79">
        <v>208</v>
      </c>
      <c r="P5" s="79">
        <v>50</v>
      </c>
    </row>
    <row r="6" spans="3:23" ht="51" customHeight="1" thickBot="1" x14ac:dyDescent="0.25">
      <c r="C6" s="80" t="s">
        <v>113</v>
      </c>
      <c r="D6" s="81" t="s">
        <v>114</v>
      </c>
      <c r="E6" s="142"/>
      <c r="F6" s="82" t="s">
        <v>115</v>
      </c>
      <c r="G6" s="83" t="s">
        <v>116</v>
      </c>
      <c r="H6" s="84" t="s">
        <v>117</v>
      </c>
      <c r="I6" s="85" t="s">
        <v>118</v>
      </c>
      <c r="J6" s="86" t="s">
        <v>119</v>
      </c>
      <c r="K6" s="86" t="s">
        <v>120</v>
      </c>
      <c r="L6" s="146"/>
      <c r="M6" s="148"/>
      <c r="O6" s="87" t="s">
        <v>121</v>
      </c>
      <c r="T6" s="134" t="s">
        <v>122</v>
      </c>
      <c r="U6" s="135"/>
      <c r="V6" s="135"/>
      <c r="W6" s="136"/>
    </row>
    <row r="7" spans="3:23" ht="30.75" thickBot="1" x14ac:dyDescent="0.25">
      <c r="C7" s="88" t="str">
        <f t="shared" ref="C7:C30" si="0">TEXT(D7,"gggg")</f>
        <v>venerdì</v>
      </c>
      <c r="D7" s="89">
        <v>44652</v>
      </c>
      <c r="E7" s="90">
        <v>318</v>
      </c>
      <c r="F7" s="90">
        <v>68</v>
      </c>
      <c r="G7" s="90">
        <v>250</v>
      </c>
      <c r="H7" s="90">
        <v>238</v>
      </c>
      <c r="I7" s="90">
        <v>12</v>
      </c>
      <c r="J7" s="90">
        <v>219</v>
      </c>
      <c r="K7" s="90">
        <v>12</v>
      </c>
      <c r="L7" s="91">
        <f>IFERROR(J7/H7,"")</f>
        <v>0.92016806722689071</v>
      </c>
      <c r="M7" s="92">
        <f>IFERROR(K7/(G7-(I7-K7)),"")</f>
        <v>4.8000000000000001E-2</v>
      </c>
      <c r="O7" s="93">
        <f>E7/(IF(C7="sabato",$P$5,$O$5))-1</f>
        <v>0.52884615384615374</v>
      </c>
      <c r="P7" s="94"/>
      <c r="Q7" s="95"/>
      <c r="R7" s="95"/>
      <c r="T7" s="96" t="s">
        <v>123</v>
      </c>
      <c r="U7" s="97" t="s">
        <v>116</v>
      </c>
      <c r="V7" s="98" t="s">
        <v>117</v>
      </c>
      <c r="W7" s="99" t="s">
        <v>118</v>
      </c>
    </row>
    <row r="8" spans="3:23" ht="15" customHeight="1" x14ac:dyDescent="0.2">
      <c r="C8" s="88" t="str">
        <f t="shared" si="0"/>
        <v>sabato</v>
      </c>
      <c r="D8" s="89">
        <v>44653</v>
      </c>
      <c r="E8" s="90">
        <v>39</v>
      </c>
      <c r="F8" s="90">
        <v>5</v>
      </c>
      <c r="G8" s="90">
        <v>34</v>
      </c>
      <c r="H8" s="90">
        <v>32</v>
      </c>
      <c r="I8" s="90">
        <v>2</v>
      </c>
      <c r="J8" s="90">
        <v>32</v>
      </c>
      <c r="K8" s="90">
        <v>2</v>
      </c>
      <c r="L8" s="91">
        <f t="shared" ref="L8:L30" si="1">IFERROR(J8/H8,"")</f>
        <v>1</v>
      </c>
      <c r="M8" s="92">
        <f t="shared" ref="M8:M30" si="2">IFERROR(K8/(G8-(I8-K8)),"")</f>
        <v>5.8823529411764705E-2</v>
      </c>
      <c r="O8" s="100">
        <f t="shared" ref="O8:O30" si="3">E8/(IF(C8="sabato",$P$5,$O$5))-1</f>
        <v>-0.21999999999999997</v>
      </c>
      <c r="P8" s="94"/>
      <c r="Q8" s="95"/>
      <c r="R8" s="95"/>
      <c r="T8" s="101" t="s">
        <v>124</v>
      </c>
      <c r="U8" s="102">
        <f>AVERAGE(G9,G15)</f>
        <v>228</v>
      </c>
      <c r="V8" s="102">
        <f t="shared" ref="V8:W8" si="4">AVERAGE(H9,H15)</f>
        <v>217</v>
      </c>
      <c r="W8" s="102">
        <f t="shared" si="4"/>
        <v>11</v>
      </c>
    </row>
    <row r="9" spans="3:23" ht="15" customHeight="1" x14ac:dyDescent="0.2">
      <c r="C9" s="88" t="str">
        <f t="shared" si="0"/>
        <v>lunedì</v>
      </c>
      <c r="D9" s="89">
        <v>44655</v>
      </c>
      <c r="E9" s="90">
        <v>346</v>
      </c>
      <c r="F9" s="90">
        <v>115</v>
      </c>
      <c r="G9" s="90">
        <v>231</v>
      </c>
      <c r="H9" s="90">
        <v>218</v>
      </c>
      <c r="I9" s="90">
        <v>13</v>
      </c>
      <c r="J9" s="90">
        <v>200</v>
      </c>
      <c r="K9" s="90">
        <v>13</v>
      </c>
      <c r="L9" s="91">
        <f t="shared" si="1"/>
        <v>0.91743119266055051</v>
      </c>
      <c r="M9" s="92">
        <f t="shared" si="2"/>
        <v>5.627705627705628E-2</v>
      </c>
      <c r="O9" s="100">
        <f t="shared" si="3"/>
        <v>0.66346153846153855</v>
      </c>
      <c r="P9" s="94"/>
      <c r="Q9" s="95"/>
      <c r="R9" s="95"/>
      <c r="T9" s="103" t="s">
        <v>125</v>
      </c>
      <c r="U9" s="104">
        <f>AVERAGE(G10,G16,G21,G26)</f>
        <v>196</v>
      </c>
      <c r="V9" s="104">
        <f t="shared" ref="V9:W11" si="5">AVERAGE(H10,H16,H21,H26)</f>
        <v>189.75</v>
      </c>
      <c r="W9" s="104">
        <f t="shared" si="5"/>
        <v>6.25</v>
      </c>
    </row>
    <row r="10" spans="3:23" ht="15" customHeight="1" x14ac:dyDescent="0.2">
      <c r="C10" s="88" t="str">
        <f t="shared" si="0"/>
        <v>martedì</v>
      </c>
      <c r="D10" s="89">
        <v>44656</v>
      </c>
      <c r="E10" s="90">
        <v>274</v>
      </c>
      <c r="F10" s="90">
        <v>61</v>
      </c>
      <c r="G10" s="90">
        <v>213</v>
      </c>
      <c r="H10" s="90">
        <v>211</v>
      </c>
      <c r="I10" s="90">
        <v>2</v>
      </c>
      <c r="J10" s="90">
        <v>208</v>
      </c>
      <c r="K10" s="90">
        <v>1</v>
      </c>
      <c r="L10" s="91">
        <f t="shared" si="1"/>
        <v>0.98578199052132698</v>
      </c>
      <c r="M10" s="92">
        <f t="shared" si="2"/>
        <v>4.7169811320754715E-3</v>
      </c>
      <c r="O10" s="100">
        <f t="shared" si="3"/>
        <v>0.31730769230769229</v>
      </c>
      <c r="P10" s="94"/>
      <c r="Q10" s="95"/>
      <c r="R10" s="95"/>
      <c r="T10" s="103" t="s">
        <v>126</v>
      </c>
      <c r="U10" s="104">
        <f>AVERAGE(G11,G17,G22,G27)</f>
        <v>215</v>
      </c>
      <c r="V10" s="104">
        <f t="shared" si="5"/>
        <v>202.25</v>
      </c>
      <c r="W10" s="104">
        <f t="shared" si="5"/>
        <v>12.75</v>
      </c>
    </row>
    <row r="11" spans="3:23" ht="15" customHeight="1" x14ac:dyDescent="0.2">
      <c r="C11" s="88" t="str">
        <f t="shared" si="0"/>
        <v>mercoledì</v>
      </c>
      <c r="D11" s="89">
        <v>44657</v>
      </c>
      <c r="E11" s="90">
        <v>287</v>
      </c>
      <c r="F11" s="90">
        <v>67</v>
      </c>
      <c r="G11" s="90">
        <v>220</v>
      </c>
      <c r="H11" s="90">
        <v>208</v>
      </c>
      <c r="I11" s="90">
        <v>12</v>
      </c>
      <c r="J11" s="90">
        <v>186</v>
      </c>
      <c r="K11" s="90">
        <v>12</v>
      </c>
      <c r="L11" s="91">
        <f t="shared" si="1"/>
        <v>0.89423076923076927</v>
      </c>
      <c r="M11" s="92">
        <f t="shared" si="2"/>
        <v>5.4545454545454543E-2</v>
      </c>
      <c r="O11" s="100">
        <f t="shared" si="3"/>
        <v>0.37980769230769229</v>
      </c>
      <c r="P11" s="94"/>
      <c r="Q11" s="95"/>
      <c r="R11" s="95"/>
      <c r="T11" s="103" t="s">
        <v>127</v>
      </c>
      <c r="U11" s="104">
        <f>AVERAGE(G12,G18,G23,G28)</f>
        <v>185</v>
      </c>
      <c r="V11" s="104">
        <f t="shared" si="5"/>
        <v>178</v>
      </c>
      <c r="W11" s="104">
        <f t="shared" si="5"/>
        <v>7</v>
      </c>
    </row>
    <row r="12" spans="3:23" ht="15" customHeight="1" x14ac:dyDescent="0.2">
      <c r="C12" s="88" t="str">
        <f t="shared" si="0"/>
        <v>giovedì</v>
      </c>
      <c r="D12" s="89">
        <v>44658</v>
      </c>
      <c r="E12" s="90">
        <v>233</v>
      </c>
      <c r="F12" s="90">
        <v>29</v>
      </c>
      <c r="G12" s="90">
        <v>204</v>
      </c>
      <c r="H12" s="90">
        <v>195</v>
      </c>
      <c r="I12" s="90">
        <v>9</v>
      </c>
      <c r="J12" s="90">
        <v>186</v>
      </c>
      <c r="K12" s="90">
        <v>4</v>
      </c>
      <c r="L12" s="91">
        <f t="shared" si="1"/>
        <v>0.9538461538461539</v>
      </c>
      <c r="M12" s="92">
        <f t="shared" si="2"/>
        <v>2.0100502512562814E-2</v>
      </c>
      <c r="O12" s="100">
        <f t="shared" si="3"/>
        <v>0.12019230769230771</v>
      </c>
      <c r="P12" s="94"/>
      <c r="Q12" s="95"/>
      <c r="R12" s="95"/>
      <c r="T12" s="103" t="s">
        <v>128</v>
      </c>
      <c r="U12" s="104">
        <f>AVERAGE(G7,G13,G19,G24,G29)</f>
        <v>173.2</v>
      </c>
      <c r="V12" s="104">
        <f t="shared" ref="V12:W13" si="6">AVERAGE(H7,H13,H19,H24,H29)</f>
        <v>165.2</v>
      </c>
      <c r="W12" s="104">
        <f t="shared" si="6"/>
        <v>8</v>
      </c>
    </row>
    <row r="13" spans="3:23" ht="15" customHeight="1" thickBot="1" x14ac:dyDescent="0.25">
      <c r="C13" s="88" t="str">
        <f t="shared" si="0"/>
        <v>venerdì</v>
      </c>
      <c r="D13" s="89">
        <v>44659</v>
      </c>
      <c r="E13" s="90">
        <v>189</v>
      </c>
      <c r="F13" s="90">
        <v>25</v>
      </c>
      <c r="G13" s="90">
        <v>164</v>
      </c>
      <c r="H13" s="90">
        <v>154</v>
      </c>
      <c r="I13" s="90">
        <v>10</v>
      </c>
      <c r="J13" s="90">
        <v>148</v>
      </c>
      <c r="K13" s="90">
        <v>7</v>
      </c>
      <c r="L13" s="91">
        <f t="shared" si="1"/>
        <v>0.96103896103896103</v>
      </c>
      <c r="M13" s="92">
        <f t="shared" si="2"/>
        <v>4.3478260869565216E-2</v>
      </c>
      <c r="O13" s="100">
        <f t="shared" si="3"/>
        <v>-9.1346153846153855E-2</v>
      </c>
      <c r="P13" s="94"/>
      <c r="Q13" s="95"/>
      <c r="R13" s="95"/>
      <c r="T13" s="105" t="s">
        <v>109</v>
      </c>
      <c r="U13" s="106">
        <f>AVERAGE(G8,G14,G20,G25,G30)</f>
        <v>22.8</v>
      </c>
      <c r="V13" s="106">
        <f t="shared" si="6"/>
        <v>22.2</v>
      </c>
      <c r="W13" s="106">
        <f t="shared" si="6"/>
        <v>0.6</v>
      </c>
    </row>
    <row r="14" spans="3:23" ht="15" customHeight="1" x14ac:dyDescent="0.2">
      <c r="C14" s="88" t="str">
        <f t="shared" si="0"/>
        <v>sabato</v>
      </c>
      <c r="D14" s="89">
        <v>44660</v>
      </c>
      <c r="E14" s="90">
        <v>20</v>
      </c>
      <c r="F14" s="90">
        <v>1</v>
      </c>
      <c r="G14" s="90">
        <v>19</v>
      </c>
      <c r="H14" s="90">
        <v>19</v>
      </c>
      <c r="I14" s="90">
        <v>0</v>
      </c>
      <c r="J14" s="90">
        <v>19</v>
      </c>
      <c r="K14" s="90">
        <v>0</v>
      </c>
      <c r="L14" s="91">
        <f t="shared" si="1"/>
        <v>1</v>
      </c>
      <c r="M14" s="92">
        <f t="shared" si="2"/>
        <v>0</v>
      </c>
      <c r="O14" s="100">
        <f t="shared" si="3"/>
        <v>-0.6</v>
      </c>
      <c r="P14" s="94"/>
      <c r="Q14" s="95"/>
      <c r="R14" s="95"/>
    </row>
    <row r="15" spans="3:23" ht="15" customHeight="1" x14ac:dyDescent="0.2">
      <c r="C15" s="88" t="str">
        <f t="shared" si="0"/>
        <v>lunedì</v>
      </c>
      <c r="D15" s="89">
        <v>44662</v>
      </c>
      <c r="E15" s="90">
        <v>274</v>
      </c>
      <c r="F15" s="90">
        <v>49</v>
      </c>
      <c r="G15" s="90">
        <v>225</v>
      </c>
      <c r="H15" s="90">
        <v>216</v>
      </c>
      <c r="I15" s="90">
        <v>9</v>
      </c>
      <c r="J15" s="90">
        <v>200</v>
      </c>
      <c r="K15" s="90">
        <v>4</v>
      </c>
      <c r="L15" s="91">
        <f t="shared" si="1"/>
        <v>0.92592592592592593</v>
      </c>
      <c r="M15" s="92">
        <f t="shared" si="2"/>
        <v>1.8181818181818181E-2</v>
      </c>
      <c r="O15" s="100">
        <f t="shared" si="3"/>
        <v>0.31730769230769229</v>
      </c>
      <c r="P15" s="94"/>
      <c r="Q15" s="95"/>
      <c r="R15" s="95"/>
    </row>
    <row r="16" spans="3:23" ht="15" customHeight="1" x14ac:dyDescent="0.2">
      <c r="C16" s="88" t="str">
        <f t="shared" si="0"/>
        <v>martedì</v>
      </c>
      <c r="D16" s="89">
        <v>44663</v>
      </c>
      <c r="E16" s="90">
        <v>240</v>
      </c>
      <c r="F16" s="90">
        <v>39</v>
      </c>
      <c r="G16" s="90">
        <v>201</v>
      </c>
      <c r="H16" s="90">
        <v>194</v>
      </c>
      <c r="I16" s="90">
        <v>7</v>
      </c>
      <c r="J16" s="90">
        <v>189</v>
      </c>
      <c r="K16" s="90">
        <v>1</v>
      </c>
      <c r="L16" s="91">
        <f t="shared" si="1"/>
        <v>0.97422680412371132</v>
      </c>
      <c r="M16" s="92">
        <f t="shared" si="2"/>
        <v>5.1282051282051282E-3</v>
      </c>
      <c r="O16" s="100">
        <f t="shared" si="3"/>
        <v>0.15384615384615374</v>
      </c>
      <c r="P16" s="94"/>
      <c r="Q16" s="95"/>
      <c r="R16" s="95"/>
    </row>
    <row r="17" spans="3:22" ht="15" customHeight="1" x14ac:dyDescent="0.2">
      <c r="C17" s="88" t="str">
        <f t="shared" si="0"/>
        <v>mercoledì</v>
      </c>
      <c r="D17" s="89">
        <v>44664</v>
      </c>
      <c r="E17" s="90">
        <v>246</v>
      </c>
      <c r="F17" s="90">
        <v>35</v>
      </c>
      <c r="G17" s="90">
        <v>211</v>
      </c>
      <c r="H17" s="90">
        <v>194</v>
      </c>
      <c r="I17" s="90">
        <v>17</v>
      </c>
      <c r="J17" s="90">
        <v>178</v>
      </c>
      <c r="K17" s="90">
        <v>11</v>
      </c>
      <c r="L17" s="91">
        <f t="shared" si="1"/>
        <v>0.91752577319587625</v>
      </c>
      <c r="M17" s="92">
        <f t="shared" si="2"/>
        <v>5.3658536585365853E-2</v>
      </c>
      <c r="O17" s="100">
        <f t="shared" si="3"/>
        <v>0.18269230769230771</v>
      </c>
      <c r="P17" s="94"/>
      <c r="Q17" s="95"/>
      <c r="R17" s="95"/>
    </row>
    <row r="18" spans="3:22" ht="15" customHeight="1" x14ac:dyDescent="0.2">
      <c r="C18" s="88" t="str">
        <f t="shared" si="0"/>
        <v>giovedì</v>
      </c>
      <c r="D18" s="89">
        <v>44665</v>
      </c>
      <c r="E18" s="90">
        <v>229</v>
      </c>
      <c r="F18" s="90">
        <v>36</v>
      </c>
      <c r="G18" s="90">
        <v>193</v>
      </c>
      <c r="H18" s="90">
        <v>187</v>
      </c>
      <c r="I18" s="90">
        <v>6</v>
      </c>
      <c r="J18" s="90">
        <v>184</v>
      </c>
      <c r="K18" s="90">
        <v>1</v>
      </c>
      <c r="L18" s="91">
        <f t="shared" si="1"/>
        <v>0.98395721925133695</v>
      </c>
      <c r="M18" s="92">
        <f t="shared" si="2"/>
        <v>5.3191489361702126E-3</v>
      </c>
      <c r="O18" s="100">
        <f t="shared" si="3"/>
        <v>0.10096153846153855</v>
      </c>
      <c r="P18" s="94"/>
      <c r="Q18" s="95"/>
      <c r="R18" s="95"/>
    </row>
    <row r="19" spans="3:22" ht="15" customHeight="1" x14ac:dyDescent="0.2">
      <c r="C19" s="88" t="str">
        <f t="shared" si="0"/>
        <v>venerdì</v>
      </c>
      <c r="D19" s="89">
        <v>44666</v>
      </c>
      <c r="E19" s="90">
        <v>132</v>
      </c>
      <c r="F19" s="90">
        <v>13</v>
      </c>
      <c r="G19" s="90">
        <v>119</v>
      </c>
      <c r="H19" s="90">
        <v>119</v>
      </c>
      <c r="I19" s="90">
        <v>0</v>
      </c>
      <c r="J19" s="90">
        <v>119</v>
      </c>
      <c r="K19" s="90">
        <v>0</v>
      </c>
      <c r="L19" s="91">
        <f t="shared" si="1"/>
        <v>1</v>
      </c>
      <c r="M19" s="92">
        <f t="shared" si="2"/>
        <v>0</v>
      </c>
      <c r="O19" s="100">
        <f t="shared" si="3"/>
        <v>-0.36538461538461542</v>
      </c>
      <c r="P19" s="94"/>
      <c r="Q19" s="95"/>
      <c r="R19" s="95"/>
    </row>
    <row r="20" spans="3:22" ht="15" customHeight="1" x14ac:dyDescent="0.2">
      <c r="C20" s="88" t="str">
        <f t="shared" si="0"/>
        <v>sabato</v>
      </c>
      <c r="D20" s="89">
        <v>44667</v>
      </c>
      <c r="E20" s="90">
        <v>23</v>
      </c>
      <c r="F20" s="90">
        <v>2</v>
      </c>
      <c r="G20" s="90">
        <v>21</v>
      </c>
      <c r="H20" s="90">
        <v>21</v>
      </c>
      <c r="I20" s="90">
        <v>0</v>
      </c>
      <c r="J20" s="90">
        <v>21</v>
      </c>
      <c r="K20" s="90">
        <v>0</v>
      </c>
      <c r="L20" s="91">
        <f t="shared" si="1"/>
        <v>1</v>
      </c>
      <c r="M20" s="92">
        <f t="shared" si="2"/>
        <v>0</v>
      </c>
      <c r="O20" s="100">
        <f t="shared" si="3"/>
        <v>-0.54</v>
      </c>
      <c r="P20" s="94"/>
      <c r="Q20" s="95"/>
      <c r="R20" s="95"/>
    </row>
    <row r="21" spans="3:22" ht="15" customHeight="1" x14ac:dyDescent="0.2">
      <c r="C21" s="88" t="str">
        <f t="shared" si="0"/>
        <v>martedì</v>
      </c>
      <c r="D21" s="89">
        <v>44670</v>
      </c>
      <c r="E21" s="90">
        <v>221</v>
      </c>
      <c r="F21" s="90">
        <v>50</v>
      </c>
      <c r="G21" s="90">
        <v>171</v>
      </c>
      <c r="H21" s="90">
        <v>162</v>
      </c>
      <c r="I21" s="90">
        <v>9</v>
      </c>
      <c r="J21" s="90">
        <v>157</v>
      </c>
      <c r="K21" s="90">
        <v>5</v>
      </c>
      <c r="L21" s="91">
        <f t="shared" si="1"/>
        <v>0.96913580246913578</v>
      </c>
      <c r="M21" s="92">
        <f t="shared" si="2"/>
        <v>2.9940119760479042E-2</v>
      </c>
      <c r="O21" s="100">
        <f t="shared" si="3"/>
        <v>6.25E-2</v>
      </c>
      <c r="P21" s="94"/>
      <c r="Q21" s="95"/>
      <c r="R21" s="95"/>
    </row>
    <row r="22" spans="3:22" ht="15" customHeight="1" x14ac:dyDescent="0.2">
      <c r="C22" s="88" t="str">
        <f t="shared" si="0"/>
        <v>mercoledì</v>
      </c>
      <c r="D22" s="89">
        <v>44671</v>
      </c>
      <c r="E22" s="90">
        <v>263</v>
      </c>
      <c r="F22" s="90">
        <v>42</v>
      </c>
      <c r="G22" s="90">
        <v>221</v>
      </c>
      <c r="H22" s="90">
        <v>213</v>
      </c>
      <c r="I22" s="90">
        <v>8</v>
      </c>
      <c r="J22" s="90">
        <v>198</v>
      </c>
      <c r="K22" s="90">
        <v>6</v>
      </c>
      <c r="L22" s="91">
        <f t="shared" si="1"/>
        <v>0.92957746478873238</v>
      </c>
      <c r="M22" s="92">
        <f>IFERROR(K22/(G22-(I22-K22)),"")</f>
        <v>2.7397260273972601E-2</v>
      </c>
      <c r="O22" s="100">
        <f t="shared" si="3"/>
        <v>0.26442307692307687</v>
      </c>
      <c r="P22" s="94"/>
      <c r="Q22" s="95"/>
      <c r="R22" s="95"/>
    </row>
    <row r="23" spans="3:22" ht="15" customHeight="1" x14ac:dyDescent="0.2">
      <c r="C23" s="88" t="str">
        <f t="shared" si="0"/>
        <v>giovedì</v>
      </c>
      <c r="D23" s="89">
        <v>44672</v>
      </c>
      <c r="E23" s="90">
        <v>220</v>
      </c>
      <c r="F23" s="90">
        <v>40</v>
      </c>
      <c r="G23" s="90">
        <v>180</v>
      </c>
      <c r="H23" s="90">
        <v>173</v>
      </c>
      <c r="I23" s="90">
        <v>7</v>
      </c>
      <c r="J23" s="90">
        <v>168</v>
      </c>
      <c r="K23" s="90">
        <v>1</v>
      </c>
      <c r="L23" s="91">
        <f t="shared" si="1"/>
        <v>0.97109826589595372</v>
      </c>
      <c r="M23" s="92">
        <f>IFERROR(K23/(G23-(I23-K23)),"")</f>
        <v>5.7471264367816091E-3</v>
      </c>
      <c r="O23" s="100">
        <f t="shared" si="3"/>
        <v>5.7692307692307709E-2</v>
      </c>
      <c r="P23" s="94"/>
      <c r="Q23" s="95"/>
      <c r="R23" s="95"/>
    </row>
    <row r="24" spans="3:22" ht="15" customHeight="1" x14ac:dyDescent="0.2">
      <c r="C24" s="88" t="str">
        <f t="shared" si="0"/>
        <v>venerdì</v>
      </c>
      <c r="D24" s="89">
        <v>44673</v>
      </c>
      <c r="E24" s="90">
        <v>223</v>
      </c>
      <c r="F24" s="90">
        <v>40</v>
      </c>
      <c r="G24" s="90">
        <v>183</v>
      </c>
      <c r="H24" s="90">
        <v>171</v>
      </c>
      <c r="I24" s="90">
        <v>12</v>
      </c>
      <c r="J24" s="90">
        <v>157</v>
      </c>
      <c r="K24" s="90">
        <v>5</v>
      </c>
      <c r="L24" s="91">
        <f t="shared" si="1"/>
        <v>0.91812865497076024</v>
      </c>
      <c r="M24" s="92">
        <f>IFERROR(K24/(G24-(I24-K24)),"")</f>
        <v>2.8409090909090908E-2</v>
      </c>
      <c r="O24" s="100">
        <f t="shared" si="3"/>
        <v>7.2115384615384581E-2</v>
      </c>
      <c r="P24" s="94"/>
      <c r="Q24" s="95"/>
      <c r="R24" s="95"/>
    </row>
    <row r="25" spans="3:22" ht="15" customHeight="1" x14ac:dyDescent="0.2">
      <c r="C25" s="88" t="str">
        <f t="shared" si="0"/>
        <v>sabato</v>
      </c>
      <c r="D25" s="89">
        <v>44674</v>
      </c>
      <c r="E25" s="90">
        <v>24</v>
      </c>
      <c r="F25" s="90">
        <v>2</v>
      </c>
      <c r="G25" s="90">
        <v>22</v>
      </c>
      <c r="H25" s="90">
        <v>22</v>
      </c>
      <c r="I25" s="90">
        <v>0</v>
      </c>
      <c r="J25" s="90">
        <v>22</v>
      </c>
      <c r="K25" s="90">
        <v>0</v>
      </c>
      <c r="L25" s="91">
        <f t="shared" si="1"/>
        <v>1</v>
      </c>
      <c r="M25" s="92">
        <f t="shared" si="2"/>
        <v>0</v>
      </c>
      <c r="O25" s="100">
        <f t="shared" si="3"/>
        <v>-0.52</v>
      </c>
      <c r="P25" s="94"/>
      <c r="Q25" s="95"/>
      <c r="R25" s="95"/>
    </row>
    <row r="26" spans="3:22" ht="15" customHeight="1" x14ac:dyDescent="0.2">
      <c r="C26" s="88" t="str">
        <f t="shared" si="0"/>
        <v>martedì</v>
      </c>
      <c r="D26" s="89">
        <v>44677</v>
      </c>
      <c r="E26" s="90">
        <v>261</v>
      </c>
      <c r="F26" s="90">
        <v>62</v>
      </c>
      <c r="G26" s="90">
        <v>199</v>
      </c>
      <c r="H26" s="90">
        <v>192</v>
      </c>
      <c r="I26" s="90">
        <v>7</v>
      </c>
      <c r="J26" s="90">
        <v>183</v>
      </c>
      <c r="K26" s="90">
        <v>2</v>
      </c>
      <c r="L26" s="91">
        <f t="shared" si="1"/>
        <v>0.953125</v>
      </c>
      <c r="M26" s="92">
        <f t="shared" si="2"/>
        <v>1.0309278350515464E-2</v>
      </c>
      <c r="O26" s="100">
        <f t="shared" si="3"/>
        <v>0.25480769230769229</v>
      </c>
      <c r="P26" s="94"/>
      <c r="Q26" s="95"/>
      <c r="R26" s="95"/>
    </row>
    <row r="27" spans="3:22" ht="15" customHeight="1" x14ac:dyDescent="0.2">
      <c r="C27" s="88" t="str">
        <f t="shared" si="0"/>
        <v>mercoledì</v>
      </c>
      <c r="D27" s="89">
        <v>44678</v>
      </c>
      <c r="E27" s="90">
        <v>255</v>
      </c>
      <c r="F27" s="90">
        <v>47</v>
      </c>
      <c r="G27" s="90">
        <v>208</v>
      </c>
      <c r="H27" s="90">
        <v>194</v>
      </c>
      <c r="I27" s="90">
        <v>14</v>
      </c>
      <c r="J27" s="90">
        <v>178</v>
      </c>
      <c r="K27" s="90">
        <v>7</v>
      </c>
      <c r="L27" s="91">
        <f t="shared" si="1"/>
        <v>0.91752577319587625</v>
      </c>
      <c r="M27" s="92">
        <f t="shared" si="2"/>
        <v>3.482587064676617E-2</v>
      </c>
      <c r="O27" s="100">
        <f t="shared" si="3"/>
        <v>0.22596153846153855</v>
      </c>
      <c r="P27" s="94"/>
      <c r="Q27" s="95"/>
      <c r="R27" s="95"/>
    </row>
    <row r="28" spans="3:22" ht="15" customHeight="1" x14ac:dyDescent="0.2">
      <c r="C28" s="88" t="str">
        <f t="shared" si="0"/>
        <v>giovedì</v>
      </c>
      <c r="D28" s="89">
        <v>44679</v>
      </c>
      <c r="E28" s="90">
        <v>196</v>
      </c>
      <c r="F28" s="90">
        <v>33</v>
      </c>
      <c r="G28" s="90">
        <v>163</v>
      </c>
      <c r="H28" s="90">
        <v>157</v>
      </c>
      <c r="I28" s="90">
        <v>6</v>
      </c>
      <c r="J28" s="90">
        <v>154</v>
      </c>
      <c r="K28" s="90">
        <v>4</v>
      </c>
      <c r="L28" s="91">
        <f t="shared" si="1"/>
        <v>0.98089171974522293</v>
      </c>
      <c r="M28" s="92">
        <f t="shared" si="2"/>
        <v>2.4844720496894408E-2</v>
      </c>
      <c r="O28" s="100">
        <f t="shared" si="3"/>
        <v>-5.7692307692307709E-2</v>
      </c>
      <c r="P28" s="94"/>
      <c r="Q28" s="95"/>
      <c r="R28" s="95"/>
    </row>
    <row r="29" spans="3:22" ht="15" customHeight="1" x14ac:dyDescent="0.2">
      <c r="C29" s="88" t="str">
        <f t="shared" si="0"/>
        <v>venerdì</v>
      </c>
      <c r="D29" s="89">
        <v>44680</v>
      </c>
      <c r="E29" s="90">
        <v>175</v>
      </c>
      <c r="F29" s="90">
        <v>25</v>
      </c>
      <c r="G29" s="90">
        <v>150</v>
      </c>
      <c r="H29" s="90">
        <v>144</v>
      </c>
      <c r="I29" s="90">
        <v>6</v>
      </c>
      <c r="J29" s="90">
        <v>144</v>
      </c>
      <c r="K29" s="90">
        <v>1</v>
      </c>
      <c r="L29" s="91">
        <f t="shared" si="1"/>
        <v>1</v>
      </c>
      <c r="M29" s="92">
        <f t="shared" si="2"/>
        <v>6.8965517241379309E-3</v>
      </c>
      <c r="O29" s="100">
        <f t="shared" si="3"/>
        <v>-0.15865384615384615</v>
      </c>
      <c r="P29" s="94"/>
      <c r="Q29" s="95"/>
      <c r="R29" s="95"/>
    </row>
    <row r="30" spans="3:22" ht="15" customHeight="1" x14ac:dyDescent="0.2">
      <c r="C30" s="88" t="str">
        <f t="shared" si="0"/>
        <v>sabato</v>
      </c>
      <c r="D30" s="89">
        <v>44681</v>
      </c>
      <c r="E30" s="90">
        <v>20</v>
      </c>
      <c r="F30" s="90">
        <v>2</v>
      </c>
      <c r="G30" s="90">
        <v>18</v>
      </c>
      <c r="H30" s="90">
        <v>17</v>
      </c>
      <c r="I30" s="90">
        <v>1</v>
      </c>
      <c r="J30" s="90">
        <v>17</v>
      </c>
      <c r="K30" s="90">
        <v>0</v>
      </c>
      <c r="L30" s="91">
        <f t="shared" si="1"/>
        <v>1</v>
      </c>
      <c r="M30" s="92">
        <f t="shared" si="2"/>
        <v>0</v>
      </c>
      <c r="O30" s="100">
        <f t="shared" si="3"/>
        <v>-0.6</v>
      </c>
      <c r="P30" s="94"/>
      <c r="Q30" s="95"/>
      <c r="R30" s="95"/>
    </row>
    <row r="31" spans="3:22" ht="15" customHeight="1" x14ac:dyDescent="0.2">
      <c r="C31" s="107"/>
      <c r="D31" s="108"/>
      <c r="E31" s="95"/>
      <c r="F31" s="95"/>
      <c r="G31" s="95"/>
      <c r="H31" s="95"/>
      <c r="I31" s="95"/>
      <c r="J31" s="95"/>
      <c r="K31" s="95"/>
      <c r="U31" s="109"/>
      <c r="V31" s="109"/>
    </row>
    <row r="32" spans="3:22" ht="15" customHeight="1" x14ac:dyDescent="0.2">
      <c r="E32" s="95">
        <f>SUM(E7:E30)</f>
        <v>4708</v>
      </c>
      <c r="F32" s="95">
        <f t="shared" ref="F32:K32" si="7">SUM(F7:F30)</f>
        <v>888</v>
      </c>
      <c r="G32" s="95">
        <f t="shared" si="7"/>
        <v>3820</v>
      </c>
      <c r="H32" s="95">
        <f t="shared" si="7"/>
        <v>3651</v>
      </c>
      <c r="I32" s="95">
        <f t="shared" si="7"/>
        <v>169</v>
      </c>
      <c r="J32" s="95">
        <f t="shared" si="7"/>
        <v>3467</v>
      </c>
      <c r="K32" s="95">
        <f t="shared" si="7"/>
        <v>99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0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079B-1940-45DC-B378-89571794D6C7}">
  <dimension ref="A1"/>
  <sheetViews>
    <sheetView topLeftCell="A46" workbookViewId="0">
      <selection activeCell="V64" sqref="V63:V6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Telefono</vt:lpstr>
      <vt:lpstr>Mail</vt:lpstr>
      <vt:lpstr>Mail per Coda</vt:lpstr>
      <vt:lpstr>Web</vt:lpstr>
      <vt:lpstr>Mensile Aprile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2022-05-04T13:18:46Z</dcterms:created>
  <dcterms:modified xsi:type="dcterms:W3CDTF">2023-06-12T07:31:04Z</dcterms:modified>
</cp:coreProperties>
</file>