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Statistiche Produzione\ANPAL\Sales Force\"/>
    </mc:Choice>
  </mc:AlternateContent>
  <xr:revisionPtr revIDLastSave="0" documentId="8_{1C0572DB-51F0-4282-9248-358EB1460DE6}" xr6:coauthVersionLast="36" xr6:coauthVersionMax="36" xr10:uidLastSave="{00000000-0000-0000-0000-000000000000}"/>
  <bookViews>
    <workbookView xWindow="0" yWindow="0" windowWidth="23040" windowHeight="9780" activeTab="4" xr2:uid="{540CB59F-3BD5-4850-B6D4-729A2A083ADC}"/>
  </bookViews>
  <sheets>
    <sheet name="Telefono" sheetId="1" r:id="rId1"/>
    <sheet name="Mail" sheetId="2" r:id="rId2"/>
    <sheet name="Mail per Coda" sheetId="3" r:id="rId3"/>
    <sheet name="Mensile Maggio + grafici" sheetId="4" r:id="rId4"/>
    <sheet name="Immagini Grafiche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connessione" localSheetId="3">[6]Storico_Fatture!$E$16:$E$26</definedName>
    <definedName name="connessione">[1]Storico_Fatture!$E$16:$E$26</definedName>
    <definedName name="conversazione" localSheetId="3">[6]Storico_Fatture!$G$16:$G$26</definedName>
    <definedName name="conversazione">[1]Storico_Fatture!$G$16:$G$26</definedName>
    <definedName name="gestite" localSheetId="3">[6]Storico_Fatture!$F$16:$F$26</definedName>
    <definedName name="gestite">[1]Storico_Fatture!$F$16:$F$26</definedName>
    <definedName name="GMAGGIO">[2]Fatture!$F$4:$F$14</definedName>
    <definedName name="M">[3]Fatture!$F$4:$F$14</definedName>
    <definedName name="MM">[3]Fatture!$C$4:$C$14</definedName>
    <definedName name="sistema" localSheetId="3">[6]Storico_Fatture!$D$16:$D$26</definedName>
    <definedName name="sistema">[1]Storico_Fatture!$D$16:$D$26</definedName>
    <definedName name="telefono" localSheetId="3">[6]Storico_Fatture!$C$16:$C$26</definedName>
    <definedName name="telefono">[1]Storico_Fatture!$C$16:$C$26</definedName>
    <definedName name="xxxxxx">[4]Fatture!$C$4:$C$14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4" l="1"/>
  <c r="O31" i="4"/>
  <c r="M31" i="4"/>
  <c r="L31" i="4"/>
  <c r="P30" i="4"/>
  <c r="O30" i="4"/>
  <c r="M30" i="4"/>
  <c r="L30" i="4"/>
  <c r="P29" i="4"/>
  <c r="O29" i="4"/>
  <c r="M29" i="4"/>
  <c r="L29" i="4"/>
  <c r="P28" i="4"/>
  <c r="O28" i="4"/>
  <c r="M28" i="4"/>
  <c r="L28" i="4"/>
  <c r="P27" i="4"/>
  <c r="O27" i="4"/>
  <c r="M27" i="4"/>
  <c r="L27" i="4"/>
  <c r="P26" i="4"/>
  <c r="O26" i="4"/>
  <c r="M26" i="4"/>
  <c r="L26" i="4"/>
  <c r="P25" i="4"/>
  <c r="O25" i="4"/>
  <c r="M25" i="4"/>
  <c r="L25" i="4"/>
  <c r="P24" i="4"/>
  <c r="O24" i="4"/>
  <c r="M24" i="4"/>
  <c r="L24" i="4"/>
  <c r="P23" i="4"/>
  <c r="O23" i="4"/>
  <c r="M23" i="4"/>
  <c r="L23" i="4"/>
  <c r="P22" i="4"/>
  <c r="O22" i="4"/>
  <c r="M22" i="4"/>
  <c r="L22" i="4"/>
  <c r="P21" i="4"/>
  <c r="O21" i="4"/>
  <c r="M21" i="4"/>
  <c r="L21" i="4"/>
  <c r="P20" i="4"/>
  <c r="O20" i="4"/>
  <c r="M20" i="4"/>
  <c r="L20" i="4"/>
  <c r="P19" i="4"/>
  <c r="O19" i="4"/>
  <c r="M19" i="4"/>
  <c r="L19" i="4"/>
  <c r="P18" i="4"/>
  <c r="O18" i="4"/>
  <c r="M18" i="4"/>
  <c r="L18" i="4"/>
  <c r="P17" i="4"/>
  <c r="O17" i="4"/>
  <c r="M17" i="4"/>
  <c r="L17" i="4"/>
  <c r="P16" i="4"/>
  <c r="O16" i="4"/>
  <c r="M16" i="4"/>
  <c r="L16" i="4"/>
  <c r="P15" i="4"/>
  <c r="O15" i="4"/>
  <c r="M15" i="4"/>
  <c r="L15" i="4"/>
  <c r="P14" i="4"/>
  <c r="O14" i="4"/>
  <c r="M14" i="4"/>
  <c r="L14" i="4"/>
  <c r="W13" i="4"/>
  <c r="V13" i="4"/>
  <c r="U13" i="4"/>
  <c r="P13" i="4"/>
  <c r="O13" i="4"/>
  <c r="M13" i="4"/>
  <c r="L13" i="4"/>
  <c r="W12" i="4"/>
  <c r="V12" i="4"/>
  <c r="U12" i="4"/>
  <c r="P12" i="4"/>
  <c r="O12" i="4"/>
  <c r="M12" i="4"/>
  <c r="L12" i="4"/>
  <c r="W11" i="4"/>
  <c r="V11" i="4"/>
  <c r="U11" i="4"/>
  <c r="P11" i="4"/>
  <c r="O11" i="4"/>
  <c r="M11" i="4"/>
  <c r="L11" i="4"/>
  <c r="W10" i="4"/>
  <c r="V10" i="4"/>
  <c r="U10" i="4"/>
  <c r="P10" i="4"/>
  <c r="O10" i="4"/>
  <c r="M10" i="4"/>
  <c r="L10" i="4"/>
  <c r="W9" i="4"/>
  <c r="V9" i="4"/>
  <c r="U9" i="4"/>
  <c r="P9" i="4"/>
  <c r="O9" i="4"/>
  <c r="M9" i="4"/>
  <c r="L9" i="4"/>
  <c r="W8" i="4"/>
  <c r="V8" i="4"/>
  <c r="U8" i="4"/>
  <c r="P8" i="4"/>
  <c r="O8" i="4"/>
  <c r="M8" i="4"/>
  <c r="L8" i="4"/>
  <c r="P7" i="4"/>
  <c r="O7" i="4"/>
  <c r="M7" i="4"/>
  <c r="L7" i="4"/>
  <c r="L18" i="3"/>
  <c r="K19" i="3" s="1"/>
  <c r="J18" i="3"/>
  <c r="I18" i="3"/>
  <c r="H18" i="3"/>
  <c r="G18" i="3"/>
  <c r="F18" i="3"/>
  <c r="E18" i="3"/>
  <c r="E19" i="3" s="1"/>
  <c r="D18" i="3"/>
  <c r="D19" i="3" s="1"/>
  <c r="M17" i="3"/>
  <c r="M16" i="3"/>
  <c r="M15" i="3"/>
  <c r="M14" i="3"/>
  <c r="M13" i="3"/>
  <c r="M12" i="3"/>
  <c r="M11" i="3"/>
  <c r="M10" i="3"/>
  <c r="H38" i="2"/>
  <c r="D38" i="2"/>
  <c r="H37" i="2"/>
  <c r="D37" i="2"/>
  <c r="H36" i="2"/>
  <c r="D36" i="2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10" i="2"/>
  <c r="D10" i="2"/>
  <c r="H9" i="2"/>
  <c r="D9" i="2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J19" i="3" l="1"/>
  <c r="F19" i="3"/>
  <c r="G19" i="3"/>
  <c r="H19" i="3"/>
  <c r="I19" i="3"/>
</calcChain>
</file>

<file path=xl/sharedStrings.xml><?xml version="1.0" encoding="utf-8"?>
<sst xmlns="http://schemas.openxmlformats.org/spreadsheetml/2006/main" count="327" uniqueCount="126">
  <si>
    <t>ANPAL - Casi in stato chiuso generati dal canale telefonico. Sintetico per Tipo; dettaglio per motivo</t>
  </si>
  <si>
    <t>Attività svolta dal 1 al 31 Maggio, aggiornato il 4 Giugno 2021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</si>
  <si>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</si>
  <si>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</si>
  <si>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</si>
  <si>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</si>
  <si>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</si>
  <si>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(vuoto)</t>
  </si>
  <si>
    <t>Dichiarazione di immediata disponibilità - Did</t>
  </si>
  <si>
    <t>Agenzie per il lavoro e albo nazionale</t>
  </si>
  <si>
    <t>Portale Anpal - MyANPAL</t>
  </si>
  <si>
    <t>Altro</t>
  </si>
  <si>
    <t>Assegno di ricollocazione Cigs</t>
  </si>
  <si>
    <t>Fondo nuove competenze</t>
  </si>
  <si>
    <t>Assegno di ricollocazione Naspi</t>
  </si>
  <si>
    <t>Garanzia Giovani</t>
  </si>
  <si>
    <t>Assegno di ricollocazione Rdc (AdRdC)</t>
  </si>
  <si>
    <t>Reddito di cittadinanza</t>
  </si>
  <si>
    <t>Disoccupazione e ricollocazione</t>
  </si>
  <si>
    <t>Incentivi all'assunzione</t>
  </si>
  <si>
    <t>Lavoro all'estero e EURES</t>
  </si>
  <si>
    <t>Orientamento e formazione professionale</t>
  </si>
  <si>
    <t>Totale complessivo</t>
  </si>
  <si>
    <t>Dettaglio per motivo</t>
  </si>
  <si>
    <t>Tipologia e rispettivi motivi</t>
  </si>
  <si>
    <t>Casi chiusi Canale Phone</t>
  </si>
  <si>
    <t>Adesione</t>
  </si>
  <si>
    <t>Blocco tecnico</t>
  </si>
  <si>
    <t>Iscrizione</t>
  </si>
  <si>
    <t>Profiling</t>
  </si>
  <si>
    <t>Stato dell'adesione</t>
  </si>
  <si>
    <t>Verifica Neet</t>
  </si>
  <si>
    <t>Cambio sede</t>
  </si>
  <si>
    <t>Offerta occupazionale</t>
  </si>
  <si>
    <t>Prenotazione richiesta (completamento della domanda)</t>
  </si>
  <si>
    <t>Esito attività</t>
  </si>
  <si>
    <t>Definizione PRI</t>
  </si>
  <si>
    <t>ANPAL - Casi in stato chiuso generati dal canale mail. Sintetico per Tipo; dettaglio per motivo</t>
  </si>
  <si>
    <t>Casi originati da Mail in stato chiuso in ordine alfabetico</t>
  </si>
  <si>
    <t>Casi originati da Mail in stato chiuso in ordine decrescente</t>
  </si>
  <si>
    <t>Adr Pagamenti</t>
  </si>
  <si>
    <t>Agenda</t>
  </si>
  <si>
    <t>Registrazione/accesso a MyANPAL</t>
  </si>
  <si>
    <t>Sap ? Scheda anagrafica e professionale</t>
  </si>
  <si>
    <t>Albo informatico</t>
  </si>
  <si>
    <t>Altro (specificare il servizio)</t>
  </si>
  <si>
    <t>Did ? Dichiarazione di immediata disponibilità</t>
  </si>
  <si>
    <t>Anagrafica</t>
  </si>
  <si>
    <t>Gestione del reddito di cittadinanza</t>
  </si>
  <si>
    <t>Attestazione stato di disoccupazione</t>
  </si>
  <si>
    <t>Domanda e offerta di lavoro</t>
  </si>
  <si>
    <t>Incentivabilità</t>
  </si>
  <si>
    <t>Incentivo IOLavoro</t>
  </si>
  <si>
    <t>MyLearning</t>
  </si>
  <si>
    <t>Profilazione qualitativa</t>
  </si>
  <si>
    <t>Casi chiusi da canale mail</t>
  </si>
  <si>
    <t>Verifica profilo</t>
  </si>
  <si>
    <t>Consultazione</t>
  </si>
  <si>
    <t>Curriculum Vitae</t>
  </si>
  <si>
    <t>Gestione job vacancy</t>
  </si>
  <si>
    <t>Tutor</t>
  </si>
  <si>
    <t>Primo appuntamento</t>
  </si>
  <si>
    <t>Cruscotto Sap - Cooperazione</t>
  </si>
  <si>
    <t>Anagrafica errata</t>
  </si>
  <si>
    <t>Scelta del CPI</t>
  </si>
  <si>
    <t>Cambio mail</t>
  </si>
  <si>
    <t>CNS/CIE</t>
  </si>
  <si>
    <t>Correttezza abilitazione funzionalità e visibilità dati</t>
  </si>
  <si>
    <t>Errore di registrazione</t>
  </si>
  <si>
    <t>SPID</t>
  </si>
  <si>
    <t>Aggiunta di persona giuridica</t>
  </si>
  <si>
    <t>Gestione lavoratori</t>
  </si>
  <si>
    <t>Gestione sedi</t>
  </si>
  <si>
    <t>Soggetto erogatore</t>
  </si>
  <si>
    <t>ANPAL - Casi generati dal canale mail divisi per stato e per code</t>
  </si>
  <si>
    <t>Casi originati da mail divisi per code e per stato</t>
  </si>
  <si>
    <t>Code</t>
  </si>
  <si>
    <t>STATO</t>
  </si>
  <si>
    <t>% chiuse rispetto al totale della coda</t>
  </si>
  <si>
    <t>Chiuso</t>
  </si>
  <si>
    <t>In Attesa</t>
  </si>
  <si>
    <t>In Lavorazione</t>
  </si>
  <si>
    <t>Nuovo</t>
  </si>
  <si>
    <t>Risposta Mail</t>
  </si>
  <si>
    <t>Inoltrato al II livello</t>
  </si>
  <si>
    <t>Pending</t>
  </si>
  <si>
    <t>Inoltrato al I livello</t>
  </si>
  <si>
    <t xml:space="preserve">Totale </t>
  </si>
  <si>
    <t>DIVISIONE 3</t>
  </si>
  <si>
    <t>DIVISIONE 5</t>
  </si>
  <si>
    <t>INFO ANPAL</t>
  </si>
  <si>
    <t>SUPPORTO TECNICO - MY ANPAL</t>
  </si>
  <si>
    <t>DIVISIONE 7</t>
  </si>
  <si>
    <t>SUPPORTO TECNICO II LIVELLO</t>
  </si>
  <si>
    <t>ANPAL SERVIZI</t>
  </si>
  <si>
    <t>Totale</t>
  </si>
  <si>
    <t>% rispetto al totale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</si>
  <si>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</si>
  <si>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</si>
  <si>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</si>
  <si>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</si>
  <si>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</si>
  <si>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rgb="FF00B050"/>
        <rFont val="Calibri"/>
        <family val="2"/>
        <scheme val="minor"/>
      </rPr>
      <t>80</t>
    </r>
    <r>
      <rPr>
        <b/>
        <sz val="11"/>
        <color rgb="FF00B050"/>
        <rFont val="Calibri"/>
        <family val="2"/>
        <scheme val="minor"/>
      </rPr>
      <t>%</t>
    </r>
  </si>
  <si>
    <r>
      <t xml:space="preserve">SLA 06 </t>
    </r>
    <r>
      <rPr>
        <b/>
        <sz val="11"/>
        <color rgb="FF00B050"/>
        <rFont val="Calibri"/>
        <family val="2"/>
        <scheme val="minor"/>
      </rPr>
      <t>5%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</si>
  <si>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</si>
  <si>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</si>
  <si>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</si>
  <si>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</si>
  <si>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</si>
  <si>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</si>
  <si>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</si>
  <si>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</si>
  <si>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</si>
  <si>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</si>
  <si>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lunedì</t>
  </si>
  <si>
    <t>Giornata</t>
  </si>
  <si>
    <t>martedì</t>
  </si>
  <si>
    <t>Lunedì</t>
  </si>
  <si>
    <t>mercoledì</t>
  </si>
  <si>
    <t>Martedì</t>
  </si>
  <si>
    <t>giovedì</t>
  </si>
  <si>
    <t>Mercoledì</t>
  </si>
  <si>
    <t>venerdì</t>
  </si>
  <si>
    <t>Giovedì</t>
  </si>
  <si>
    <t>sabato</t>
  </si>
  <si>
    <t>Venerdì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</si>
</sst>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  <numFmt numFmtId="166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vertical="top"/>
    </xf>
    <xf numFmtId="9" fontId="7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7" fillId="0" borderId="0">
      <alignment vertical="top"/>
    </xf>
  </cellStyleXfs>
  <cellXfs count="14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164" fontId="1" fillId="0" borderId="14" xfId="1" applyNumberFormat="1" applyFont="1" applyBorder="1"/>
    <xf numFmtId="165" fontId="1" fillId="0" borderId="15" xfId="2" applyNumberFormat="1" applyFont="1" applyBorder="1" applyAlignment="1">
      <alignment horizontal="center"/>
    </xf>
    <xf numFmtId="165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4" fontId="1" fillId="0" borderId="18" xfId="1" applyNumberFormat="1" applyFont="1" applyBorder="1"/>
    <xf numFmtId="0" fontId="2" fillId="3" borderId="7" xfId="0" applyFont="1" applyFill="1" applyBorder="1" applyAlignment="1">
      <alignment horizontal="left" vertical="center"/>
    </xf>
    <xf numFmtId="164" fontId="2" fillId="0" borderId="19" xfId="1" applyNumberFormat="1" applyFont="1" applyBorder="1" applyAlignment="1">
      <alignment vertical="center"/>
    </xf>
    <xf numFmtId="165" fontId="1" fillId="0" borderId="9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0" borderId="20" xfId="1" applyNumberFormat="1" applyFont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0" fillId="0" borderId="18" xfId="0" applyNumberFormat="1" applyBorder="1"/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2" fillId="0" borderId="21" xfId="0" applyFont="1" applyFill="1" applyBorder="1" applyAlignment="1">
      <alignment horizontal="left"/>
    </xf>
    <xf numFmtId="0" fontId="2" fillId="0" borderId="22" xfId="0" applyNumberFormat="1" applyFont="1" applyFill="1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165" fontId="1" fillId="0" borderId="24" xfId="2" applyNumberFormat="1" applyFont="1" applyBorder="1"/>
    <xf numFmtId="0" fontId="0" fillId="0" borderId="14" xfId="0" applyNumberFormat="1" applyBorder="1"/>
    <xf numFmtId="165" fontId="1" fillId="0" borderId="15" xfId="2" applyNumberFormat="1" applyFont="1" applyBorder="1"/>
    <xf numFmtId="0" fontId="0" fillId="0" borderId="18" xfId="0" applyNumberFormat="1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NumberFormat="1" applyBorder="1" applyAlignment="1">
      <alignment horizontal="center"/>
    </xf>
    <xf numFmtId="165" fontId="1" fillId="0" borderId="27" xfId="2" applyNumberFormat="1" applyFont="1" applyBorder="1"/>
    <xf numFmtId="0" fontId="0" fillId="0" borderId="26" xfId="0" applyNumberFormat="1" applyBorder="1"/>
    <xf numFmtId="0" fontId="2" fillId="3" borderId="28" xfId="0" applyFont="1" applyFill="1" applyBorder="1" applyAlignment="1">
      <alignment horizontal="left" vertical="center"/>
    </xf>
    <xf numFmtId="0" fontId="2" fillId="3" borderId="19" xfId="0" applyNumberFormat="1" applyFont="1" applyFill="1" applyBorder="1" applyAlignment="1">
      <alignment horizontal="center" vertical="center"/>
    </xf>
    <xf numFmtId="165" fontId="1" fillId="5" borderId="9" xfId="2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0" fillId="2" borderId="2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left"/>
    </xf>
    <xf numFmtId="3" fontId="0" fillId="0" borderId="13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10" fontId="2" fillId="0" borderId="15" xfId="2" applyNumberFormat="1" applyFont="1" applyBorder="1" applyAlignment="1">
      <alignment horizontal="center" vertical="center"/>
    </xf>
    <xf numFmtId="0" fontId="0" fillId="0" borderId="35" xfId="0" applyBorder="1" applyAlignment="1">
      <alignment horizontal="left"/>
    </xf>
    <xf numFmtId="3" fontId="0" fillId="0" borderId="17" xfId="0" applyNumberFormat="1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/>
    </xf>
    <xf numFmtId="0" fontId="0" fillId="0" borderId="37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10" fontId="2" fillId="0" borderId="9" xfId="2" applyNumberFormat="1" applyFont="1" applyBorder="1" applyAlignment="1">
      <alignment horizontal="center" vertical="center"/>
    </xf>
    <xf numFmtId="0" fontId="2" fillId="6" borderId="31" xfId="0" applyFont="1" applyFill="1" applyBorder="1" applyAlignment="1">
      <alignment horizontal="left" vertical="center"/>
    </xf>
    <xf numFmtId="3" fontId="2" fillId="6" borderId="38" xfId="0" applyNumberFormat="1" applyFont="1" applyFill="1" applyBorder="1" applyAlignment="1">
      <alignment horizontal="center" vertical="center"/>
    </xf>
    <xf numFmtId="3" fontId="2" fillId="6" borderId="4" xfId="0" applyNumberFormat="1" applyFont="1" applyFill="1" applyBorder="1" applyAlignment="1">
      <alignment horizontal="center" vertical="center"/>
    </xf>
    <xf numFmtId="3" fontId="2" fillId="6" borderId="3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165" fontId="2" fillId="0" borderId="28" xfId="2" applyNumberFormat="1" applyFont="1" applyBorder="1" applyAlignment="1">
      <alignment horizontal="center" vertical="center"/>
    </xf>
    <xf numFmtId="165" fontId="2" fillId="0" borderId="39" xfId="2" applyNumberFormat="1" applyFont="1" applyBorder="1" applyAlignment="1">
      <alignment horizontal="center" vertical="center"/>
    </xf>
    <xf numFmtId="165" fontId="2" fillId="0" borderId="19" xfId="2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3" applyAlignment="1"/>
    <xf numFmtId="0" fontId="7" fillId="7" borderId="36" xfId="3" applyFill="1" applyBorder="1" applyAlignment="1">
      <alignment horizontal="center" wrapText="1"/>
    </xf>
    <xf numFmtId="0" fontId="8" fillId="0" borderId="28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8" fillId="0" borderId="19" xfId="3" applyFont="1" applyBorder="1" applyAlignment="1">
      <alignment horizontal="center" vertical="center"/>
    </xf>
    <xf numFmtId="0" fontId="9" fillId="7" borderId="36" xfId="3" applyFont="1" applyFill="1" applyBorder="1" applyAlignment="1">
      <alignment horizontal="center" vertical="center" wrapText="1"/>
    </xf>
    <xf numFmtId="9" fontId="2" fillId="0" borderId="36" xfId="4" applyFont="1" applyBorder="1" applyAlignment="1">
      <alignment horizontal="center" vertical="center"/>
    </xf>
    <xf numFmtId="0" fontId="10" fillId="8" borderId="40" xfId="3" applyFont="1" applyFill="1" applyBorder="1" applyAlignment="1">
      <alignment horizontal="center" vertical="center" wrapText="1"/>
    </xf>
    <xf numFmtId="0" fontId="10" fillId="8" borderId="0" xfId="3" applyFont="1" applyFill="1" applyBorder="1" applyAlignment="1">
      <alignment horizontal="center" vertical="center"/>
    </xf>
    <xf numFmtId="0" fontId="10" fillId="8" borderId="27" xfId="3" applyFont="1" applyFill="1" applyBorder="1" applyAlignment="1">
      <alignment horizontal="center" vertical="center"/>
    </xf>
    <xf numFmtId="0" fontId="10" fillId="4" borderId="40" xfId="3" applyFont="1" applyFill="1" applyBorder="1" applyAlignment="1">
      <alignment horizontal="center" vertical="center"/>
    </xf>
    <xf numFmtId="0" fontId="10" fillId="4" borderId="24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wrapText="1"/>
    </xf>
    <xf numFmtId="0" fontId="10" fillId="0" borderId="41" xfId="5" applyFont="1" applyBorder="1" applyAlignment="1">
      <alignment horizontal="center" vertical="center" wrapText="1"/>
    </xf>
    <xf numFmtId="0" fontId="10" fillId="0" borderId="42" xfId="3" applyFont="1" applyBorder="1" applyAlignment="1">
      <alignment horizontal="center" vertical="center" wrapText="1"/>
    </xf>
    <xf numFmtId="0" fontId="7" fillId="7" borderId="36" xfId="3" applyFill="1" applyBorder="1" applyAlignment="1">
      <alignment horizontal="center" vertical="center"/>
    </xf>
    <xf numFmtId="0" fontId="7" fillId="0" borderId="28" xfId="3" applyBorder="1" applyAlignment="1">
      <alignment horizontal="center" vertical="center"/>
    </xf>
    <xf numFmtId="0" fontId="7" fillId="0" borderId="19" xfId="3" applyBorder="1" applyAlignment="1">
      <alignment horizontal="center" vertical="center"/>
    </xf>
    <xf numFmtId="0" fontId="10" fillId="8" borderId="43" xfId="3" applyFont="1" applyFill="1" applyBorder="1" applyAlignment="1">
      <alignment horizontal="center" vertical="center" wrapText="1"/>
    </xf>
    <xf numFmtId="0" fontId="10" fillId="9" borderId="28" xfId="3" applyFont="1" applyFill="1" applyBorder="1" applyAlignment="1">
      <alignment horizontal="center" vertical="center" wrapText="1"/>
    </xf>
    <xf numFmtId="0" fontId="10" fillId="4" borderId="19" xfId="3" applyFont="1" applyFill="1" applyBorder="1" applyAlignment="1">
      <alignment horizontal="center" vertical="center" wrapText="1"/>
    </xf>
    <xf numFmtId="0" fontId="10" fillId="10" borderId="25" xfId="3" applyFont="1" applyFill="1" applyBorder="1" applyAlignment="1">
      <alignment horizontal="center" vertical="center" wrapText="1"/>
    </xf>
    <xf numFmtId="0" fontId="10" fillId="11" borderId="26" xfId="3" applyFont="1" applyFill="1" applyBorder="1" applyAlignment="1">
      <alignment horizontal="center" vertical="center" wrapText="1"/>
    </xf>
    <xf numFmtId="0" fontId="10" fillId="0" borderId="20" xfId="3" applyFont="1" applyBorder="1" applyAlignment="1">
      <alignment horizontal="center" vertical="center" wrapText="1"/>
    </xf>
    <xf numFmtId="0" fontId="10" fillId="0" borderId="21" xfId="5" applyFont="1" applyBorder="1" applyAlignment="1">
      <alignment horizontal="center" vertical="center" wrapText="1"/>
    </xf>
    <xf numFmtId="0" fontId="10" fillId="0" borderId="22" xfId="3" applyFont="1" applyBorder="1" applyAlignment="1">
      <alignment horizontal="center" vertical="center" wrapText="1"/>
    </xf>
    <xf numFmtId="0" fontId="14" fillId="0" borderId="36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7" fillId="0" borderId="36" xfId="3" applyBorder="1" applyAlignment="1"/>
    <xf numFmtId="166" fontId="7" fillId="0" borderId="36" xfId="6" applyNumberFormat="1" applyBorder="1" applyAlignment="1">
      <alignment horizontal="center" vertical="center"/>
    </xf>
    <xf numFmtId="3" fontId="1" fillId="0" borderId="36" xfId="3" applyNumberFormat="1" applyFont="1" applyBorder="1" applyAlignment="1">
      <alignment horizontal="center" vertical="center"/>
    </xf>
    <xf numFmtId="165" fontId="2" fillId="0" borderId="36" xfId="3" applyNumberFormat="1" applyFont="1" applyBorder="1" applyAlignment="1">
      <alignment horizontal="center" vertical="center"/>
    </xf>
    <xf numFmtId="165" fontId="2" fillId="0" borderId="36" xfId="4" applyNumberFormat="1" applyFont="1" applyBorder="1" applyAlignment="1">
      <alignment horizontal="center" vertical="center"/>
    </xf>
    <xf numFmtId="165" fontId="0" fillId="0" borderId="36" xfId="4" applyNumberFormat="1" applyFont="1" applyBorder="1" applyAlignment="1">
      <alignment horizontal="center" vertical="center"/>
    </xf>
    <xf numFmtId="3" fontId="7" fillId="0" borderId="0" xfId="3" applyNumberFormat="1" applyAlignment="1"/>
    <xf numFmtId="0" fontId="7" fillId="0" borderId="16" xfId="3" applyBorder="1" applyAlignment="1">
      <alignment vertical="center"/>
    </xf>
    <xf numFmtId="0" fontId="10" fillId="4" borderId="44" xfId="3" applyFont="1" applyFill="1" applyBorder="1" applyAlignment="1">
      <alignment horizontal="center" vertical="center" wrapText="1"/>
    </xf>
    <xf numFmtId="0" fontId="10" fillId="10" borderId="30" xfId="3" applyFont="1" applyFill="1" applyBorder="1" applyAlignment="1">
      <alignment horizontal="center" vertical="center" wrapText="1"/>
    </xf>
    <xf numFmtId="0" fontId="10" fillId="11" borderId="23" xfId="3" applyFont="1" applyFill="1" applyBorder="1" applyAlignment="1">
      <alignment horizontal="center" vertical="center" wrapText="1"/>
    </xf>
    <xf numFmtId="0" fontId="7" fillId="0" borderId="45" xfId="3" applyBorder="1" applyAlignment="1"/>
    <xf numFmtId="1" fontId="7" fillId="0" borderId="13" xfId="3" applyNumberFormat="1" applyBorder="1" applyAlignment="1"/>
    <xf numFmtId="1" fontId="7" fillId="0" borderId="17" xfId="3" applyNumberFormat="1" applyBorder="1" applyAlignment="1"/>
    <xf numFmtId="0" fontId="7" fillId="0" borderId="46" xfId="3" applyBorder="1" applyAlignment="1"/>
    <xf numFmtId="1" fontId="7" fillId="0" borderId="21" xfId="3" applyNumberFormat="1" applyBorder="1" applyAlignment="1"/>
    <xf numFmtId="1" fontId="7" fillId="0" borderId="0" xfId="3" applyNumberFormat="1" applyAlignment="1"/>
    <xf numFmtId="0" fontId="7" fillId="0" borderId="47" xfId="3" applyBorder="1" applyAlignment="1"/>
    <xf numFmtId="166" fontId="7" fillId="0" borderId="47" xfId="3" applyNumberFormat="1" applyBorder="1" applyAlignment="1">
      <alignment horizontal="center" vertical="center"/>
    </xf>
  </cellXfs>
  <cellStyles count="7">
    <cellStyle name="Migliaia" xfId="1" builtinId="3"/>
    <cellStyle name="Normale" xfId="0" builtinId="0"/>
    <cellStyle name="Normale 2" xfId="3" xr:uid="{4116C83A-1DB0-4C65-A47F-A326B73E7139}"/>
    <cellStyle name="Normale 2 2" xfId="6" xr:uid="{5C340436-6027-487C-B90C-E2CBC742C7DB}"/>
    <cellStyle name="Normale 3" xfId="5" xr:uid="{E95A2186-39B3-4170-A7F8-283B07DE828A}"/>
    <cellStyle name="Percentuale" xfId="2" builtinId="5"/>
    <cellStyle name="Percentuale 2" xfId="4" xr:uid="{11D318D0-4E81-425B-9605-36E08B7EC2F3}"/>
  </cellStyles>
  <dxfs count="3"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Maggio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Maggio + grafici'!$D$7:$D$31</c:f>
              <c:numCache>
                <c:formatCode>dd\ mmmm\ yyyy</c:formatCode>
                <c:ptCount val="25"/>
                <c:pt idx="0">
                  <c:v>44319</c:v>
                </c:pt>
                <c:pt idx="1">
                  <c:v>44320</c:v>
                </c:pt>
                <c:pt idx="2">
                  <c:v>44321</c:v>
                </c:pt>
                <c:pt idx="3">
                  <c:v>44322</c:v>
                </c:pt>
                <c:pt idx="4">
                  <c:v>44323</c:v>
                </c:pt>
                <c:pt idx="5">
                  <c:v>44324</c:v>
                </c:pt>
                <c:pt idx="6">
                  <c:v>44326</c:v>
                </c:pt>
                <c:pt idx="7">
                  <c:v>44327</c:v>
                </c:pt>
                <c:pt idx="8">
                  <c:v>44328</c:v>
                </c:pt>
                <c:pt idx="9">
                  <c:v>44329</c:v>
                </c:pt>
                <c:pt idx="10">
                  <c:v>44330</c:v>
                </c:pt>
                <c:pt idx="11">
                  <c:v>44331</c:v>
                </c:pt>
                <c:pt idx="12">
                  <c:v>44333</c:v>
                </c:pt>
                <c:pt idx="13">
                  <c:v>44334</c:v>
                </c:pt>
                <c:pt idx="14">
                  <c:v>44335</c:v>
                </c:pt>
                <c:pt idx="15">
                  <c:v>44336</c:v>
                </c:pt>
                <c:pt idx="16">
                  <c:v>44337</c:v>
                </c:pt>
                <c:pt idx="17">
                  <c:v>44338</c:v>
                </c:pt>
                <c:pt idx="18">
                  <c:v>44340</c:v>
                </c:pt>
                <c:pt idx="19">
                  <c:v>44341</c:v>
                </c:pt>
                <c:pt idx="20">
                  <c:v>44342</c:v>
                </c:pt>
                <c:pt idx="21">
                  <c:v>44343</c:v>
                </c:pt>
                <c:pt idx="22">
                  <c:v>44344</c:v>
                </c:pt>
                <c:pt idx="23">
                  <c:v>44345</c:v>
                </c:pt>
                <c:pt idx="24">
                  <c:v>44347</c:v>
                </c:pt>
              </c:numCache>
            </c:numRef>
          </c:cat>
          <c:val>
            <c:numRef>
              <c:f>'Mensile Maggio + grafici'!$G$7:$G$31</c:f>
              <c:numCache>
                <c:formatCode>#,##0</c:formatCode>
                <c:ptCount val="25"/>
                <c:pt idx="0">
                  <c:v>270</c:v>
                </c:pt>
                <c:pt idx="1">
                  <c:v>295</c:v>
                </c:pt>
                <c:pt idx="2">
                  <c:v>282</c:v>
                </c:pt>
                <c:pt idx="3">
                  <c:v>314</c:v>
                </c:pt>
                <c:pt idx="4">
                  <c:v>286</c:v>
                </c:pt>
                <c:pt idx="5">
                  <c:v>28</c:v>
                </c:pt>
                <c:pt idx="6">
                  <c:v>362</c:v>
                </c:pt>
                <c:pt idx="7">
                  <c:v>264</c:v>
                </c:pt>
                <c:pt idx="8">
                  <c:v>257</c:v>
                </c:pt>
                <c:pt idx="9">
                  <c:v>308</c:v>
                </c:pt>
                <c:pt idx="10">
                  <c:v>298</c:v>
                </c:pt>
                <c:pt idx="11">
                  <c:v>40</c:v>
                </c:pt>
                <c:pt idx="12">
                  <c:v>451</c:v>
                </c:pt>
                <c:pt idx="13">
                  <c:v>364</c:v>
                </c:pt>
                <c:pt idx="14">
                  <c:v>338</c:v>
                </c:pt>
                <c:pt idx="15">
                  <c:v>367</c:v>
                </c:pt>
                <c:pt idx="16">
                  <c:v>311</c:v>
                </c:pt>
                <c:pt idx="17">
                  <c:v>31</c:v>
                </c:pt>
                <c:pt idx="18">
                  <c:v>320</c:v>
                </c:pt>
                <c:pt idx="19">
                  <c:v>294</c:v>
                </c:pt>
                <c:pt idx="20">
                  <c:v>294</c:v>
                </c:pt>
                <c:pt idx="21">
                  <c:v>278</c:v>
                </c:pt>
                <c:pt idx="22">
                  <c:v>240</c:v>
                </c:pt>
                <c:pt idx="23">
                  <c:v>29</c:v>
                </c:pt>
                <c:pt idx="24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8-47BB-8176-0BB447F4E2DF}"/>
            </c:ext>
          </c:extLst>
        </c:ser>
        <c:ser>
          <c:idx val="1"/>
          <c:order val="1"/>
          <c:tx>
            <c:strRef>
              <c:f>'Mensile Maggio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'Mensile Maggio + grafici'!$H$7:$H$31</c:f>
              <c:numCache>
                <c:formatCode>#,##0</c:formatCode>
                <c:ptCount val="25"/>
                <c:pt idx="0">
                  <c:v>264</c:v>
                </c:pt>
                <c:pt idx="1">
                  <c:v>283</c:v>
                </c:pt>
                <c:pt idx="2">
                  <c:v>280</c:v>
                </c:pt>
                <c:pt idx="3">
                  <c:v>307</c:v>
                </c:pt>
                <c:pt idx="4">
                  <c:v>276</c:v>
                </c:pt>
                <c:pt idx="5">
                  <c:v>28</c:v>
                </c:pt>
                <c:pt idx="6">
                  <c:v>348</c:v>
                </c:pt>
                <c:pt idx="7">
                  <c:v>256</c:v>
                </c:pt>
                <c:pt idx="8">
                  <c:v>255</c:v>
                </c:pt>
                <c:pt idx="9">
                  <c:v>290</c:v>
                </c:pt>
                <c:pt idx="10">
                  <c:v>284</c:v>
                </c:pt>
                <c:pt idx="11">
                  <c:v>39</c:v>
                </c:pt>
                <c:pt idx="12">
                  <c:v>421</c:v>
                </c:pt>
                <c:pt idx="13">
                  <c:v>357</c:v>
                </c:pt>
                <c:pt idx="14">
                  <c:v>297</c:v>
                </c:pt>
                <c:pt idx="15">
                  <c:v>366</c:v>
                </c:pt>
                <c:pt idx="16">
                  <c:v>301</c:v>
                </c:pt>
                <c:pt idx="17">
                  <c:v>31</c:v>
                </c:pt>
                <c:pt idx="18">
                  <c:v>298</c:v>
                </c:pt>
                <c:pt idx="19">
                  <c:v>289</c:v>
                </c:pt>
                <c:pt idx="20">
                  <c:v>290</c:v>
                </c:pt>
                <c:pt idx="21">
                  <c:v>252</c:v>
                </c:pt>
                <c:pt idx="22">
                  <c:v>235</c:v>
                </c:pt>
                <c:pt idx="23">
                  <c:v>28</c:v>
                </c:pt>
                <c:pt idx="24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38-47BB-8176-0BB447F4E2DF}"/>
            </c:ext>
          </c:extLst>
        </c:ser>
        <c:ser>
          <c:idx val="0"/>
          <c:order val="2"/>
          <c:tx>
            <c:strRef>
              <c:f>'Mensile Maggio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Maggio + grafici'!$D$7:$D$31</c:f>
              <c:numCache>
                <c:formatCode>dd\ mmmm\ yyyy</c:formatCode>
                <c:ptCount val="25"/>
                <c:pt idx="0">
                  <c:v>44319</c:v>
                </c:pt>
                <c:pt idx="1">
                  <c:v>44320</c:v>
                </c:pt>
                <c:pt idx="2">
                  <c:v>44321</c:v>
                </c:pt>
                <c:pt idx="3">
                  <c:v>44322</c:v>
                </c:pt>
                <c:pt idx="4">
                  <c:v>44323</c:v>
                </c:pt>
                <c:pt idx="5">
                  <c:v>44324</c:v>
                </c:pt>
                <c:pt idx="6">
                  <c:v>44326</c:v>
                </c:pt>
                <c:pt idx="7">
                  <c:v>44327</c:v>
                </c:pt>
                <c:pt idx="8">
                  <c:v>44328</c:v>
                </c:pt>
                <c:pt idx="9">
                  <c:v>44329</c:v>
                </c:pt>
                <c:pt idx="10">
                  <c:v>44330</c:v>
                </c:pt>
                <c:pt idx="11">
                  <c:v>44331</c:v>
                </c:pt>
                <c:pt idx="12">
                  <c:v>44333</c:v>
                </c:pt>
                <c:pt idx="13">
                  <c:v>44334</c:v>
                </c:pt>
                <c:pt idx="14">
                  <c:v>44335</c:v>
                </c:pt>
                <c:pt idx="15">
                  <c:v>44336</c:v>
                </c:pt>
                <c:pt idx="16">
                  <c:v>44337</c:v>
                </c:pt>
                <c:pt idx="17">
                  <c:v>44338</c:v>
                </c:pt>
                <c:pt idx="18">
                  <c:v>44340</c:v>
                </c:pt>
                <c:pt idx="19">
                  <c:v>44341</c:v>
                </c:pt>
                <c:pt idx="20">
                  <c:v>44342</c:v>
                </c:pt>
                <c:pt idx="21">
                  <c:v>44343</c:v>
                </c:pt>
                <c:pt idx="22">
                  <c:v>44344</c:v>
                </c:pt>
                <c:pt idx="23">
                  <c:v>44345</c:v>
                </c:pt>
                <c:pt idx="24">
                  <c:v>44347</c:v>
                </c:pt>
              </c:numCache>
            </c:numRef>
          </c:cat>
          <c:val>
            <c:numRef>
              <c:f>'Mensile Maggio + grafici'!$I$7:$I$31</c:f>
              <c:numCache>
                <c:formatCode>#,##0</c:formatCode>
                <c:ptCount val="25"/>
                <c:pt idx="0">
                  <c:v>6</c:v>
                </c:pt>
                <c:pt idx="1">
                  <c:v>12</c:v>
                </c:pt>
                <c:pt idx="2">
                  <c:v>2</c:v>
                </c:pt>
                <c:pt idx="3">
                  <c:v>7</c:v>
                </c:pt>
                <c:pt idx="4">
                  <c:v>10</c:v>
                </c:pt>
                <c:pt idx="5">
                  <c:v>0</c:v>
                </c:pt>
                <c:pt idx="6">
                  <c:v>14</c:v>
                </c:pt>
                <c:pt idx="7">
                  <c:v>8</c:v>
                </c:pt>
                <c:pt idx="8">
                  <c:v>2</c:v>
                </c:pt>
                <c:pt idx="9">
                  <c:v>18</c:v>
                </c:pt>
                <c:pt idx="10">
                  <c:v>14</c:v>
                </c:pt>
                <c:pt idx="11">
                  <c:v>1</c:v>
                </c:pt>
                <c:pt idx="12">
                  <c:v>30</c:v>
                </c:pt>
                <c:pt idx="13">
                  <c:v>7</c:v>
                </c:pt>
                <c:pt idx="14">
                  <c:v>41</c:v>
                </c:pt>
                <c:pt idx="15">
                  <c:v>1</c:v>
                </c:pt>
                <c:pt idx="16">
                  <c:v>10</c:v>
                </c:pt>
                <c:pt idx="17">
                  <c:v>0</c:v>
                </c:pt>
                <c:pt idx="18">
                  <c:v>22</c:v>
                </c:pt>
                <c:pt idx="19">
                  <c:v>5</c:v>
                </c:pt>
                <c:pt idx="20">
                  <c:v>4</c:v>
                </c:pt>
                <c:pt idx="21">
                  <c:v>26</c:v>
                </c:pt>
                <c:pt idx="22">
                  <c:v>5</c:v>
                </c:pt>
                <c:pt idx="23">
                  <c:v>1</c:v>
                </c:pt>
                <c:pt idx="24">
                  <c:v>18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4D38-47BB-8176-0BB447F4E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0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Maggio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Maggio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Maggio + grafici'!$U$8:$U$13</c:f>
              <c:numCache>
                <c:formatCode>0</c:formatCode>
                <c:ptCount val="6"/>
                <c:pt idx="0">
                  <c:v>350</c:v>
                </c:pt>
                <c:pt idx="1">
                  <c:v>304.25</c:v>
                </c:pt>
                <c:pt idx="2">
                  <c:v>292.75</c:v>
                </c:pt>
                <c:pt idx="3">
                  <c:v>316.75</c:v>
                </c:pt>
                <c:pt idx="4">
                  <c:v>283.75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8-4DBC-A372-07A42C4FCA1D}"/>
            </c:ext>
          </c:extLst>
        </c:ser>
        <c:ser>
          <c:idx val="1"/>
          <c:order val="1"/>
          <c:tx>
            <c:strRef>
              <c:f>'Mensile Maggio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Maggio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Maggio + grafici'!$V$8:$V$13</c:f>
              <c:numCache>
                <c:formatCode>0</c:formatCode>
                <c:ptCount val="6"/>
                <c:pt idx="0">
                  <c:v>332</c:v>
                </c:pt>
                <c:pt idx="1">
                  <c:v>296.25</c:v>
                </c:pt>
                <c:pt idx="2">
                  <c:v>280.5</c:v>
                </c:pt>
                <c:pt idx="3">
                  <c:v>303.75</c:v>
                </c:pt>
                <c:pt idx="4">
                  <c:v>274</c:v>
                </c:pt>
                <c:pt idx="5">
                  <c:v>31.5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8-4DBC-A372-07A42C4FCA1D}"/>
            </c:ext>
          </c:extLst>
        </c:ser>
        <c:ser>
          <c:idx val="2"/>
          <c:order val="2"/>
          <c:tx>
            <c:strRef>
              <c:f>'Mensile Maggio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Maggio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Maggio + grafici'!$W$8:$W$13</c:f>
              <c:numCache>
                <c:formatCode>0</c:formatCode>
                <c:ptCount val="6"/>
                <c:pt idx="0">
                  <c:v>18</c:v>
                </c:pt>
                <c:pt idx="1">
                  <c:v>8</c:v>
                </c:pt>
                <c:pt idx="2">
                  <c:v>12.25</c:v>
                </c:pt>
                <c:pt idx="3">
                  <c:v>13</c:v>
                </c:pt>
                <c:pt idx="4">
                  <c:v>9.75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08-4DBC-A372-07A42C4FC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1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680086852040477"/>
          <c:y val="0.33581798520031808"/>
          <c:w val="0.18925393040045052"/>
          <c:h val="0.425630390779223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'[5]Mensile Maggio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'[5]Mensile Maggio + grafici'!$D$7:$D$31</c:f>
              <c:numCache>
                <c:formatCode>dd\ mmmm\ yyyy</c:formatCode>
                <c:ptCount val="25"/>
                <c:pt idx="0">
                  <c:v>44319</c:v>
                </c:pt>
                <c:pt idx="1">
                  <c:v>44320</c:v>
                </c:pt>
                <c:pt idx="2">
                  <c:v>44321</c:v>
                </c:pt>
                <c:pt idx="3">
                  <c:v>44322</c:v>
                </c:pt>
                <c:pt idx="4">
                  <c:v>44323</c:v>
                </c:pt>
                <c:pt idx="5">
                  <c:v>44324</c:v>
                </c:pt>
                <c:pt idx="6">
                  <c:v>44326</c:v>
                </c:pt>
                <c:pt idx="7">
                  <c:v>44327</c:v>
                </c:pt>
                <c:pt idx="8">
                  <c:v>44328</c:v>
                </c:pt>
                <c:pt idx="9">
                  <c:v>44329</c:v>
                </c:pt>
                <c:pt idx="10">
                  <c:v>44330</c:v>
                </c:pt>
                <c:pt idx="11">
                  <c:v>44331</c:v>
                </c:pt>
                <c:pt idx="12">
                  <c:v>44333</c:v>
                </c:pt>
                <c:pt idx="13">
                  <c:v>44334</c:v>
                </c:pt>
                <c:pt idx="14">
                  <c:v>44335</c:v>
                </c:pt>
                <c:pt idx="15">
                  <c:v>44336</c:v>
                </c:pt>
                <c:pt idx="16">
                  <c:v>44337</c:v>
                </c:pt>
                <c:pt idx="17">
                  <c:v>44338</c:v>
                </c:pt>
                <c:pt idx="18">
                  <c:v>44340</c:v>
                </c:pt>
                <c:pt idx="19">
                  <c:v>44341</c:v>
                </c:pt>
                <c:pt idx="20">
                  <c:v>44342</c:v>
                </c:pt>
                <c:pt idx="21">
                  <c:v>44343</c:v>
                </c:pt>
                <c:pt idx="22">
                  <c:v>44344</c:v>
                </c:pt>
                <c:pt idx="23">
                  <c:v>44345</c:v>
                </c:pt>
                <c:pt idx="24">
                  <c:v>44347</c:v>
                </c:pt>
              </c:numCache>
            </c:numRef>
          </c:cat>
          <c:val>
            <c:numRef>
              <c:f>'[5]Mensile Maggio + grafici'!$G$7:$G$31</c:f>
              <c:numCache>
                <c:formatCode>#,##0</c:formatCode>
                <c:ptCount val="25"/>
                <c:pt idx="0">
                  <c:v>270</c:v>
                </c:pt>
                <c:pt idx="1">
                  <c:v>295</c:v>
                </c:pt>
                <c:pt idx="2">
                  <c:v>282</c:v>
                </c:pt>
                <c:pt idx="3">
                  <c:v>314</c:v>
                </c:pt>
                <c:pt idx="4">
                  <c:v>286</c:v>
                </c:pt>
                <c:pt idx="5">
                  <c:v>28</c:v>
                </c:pt>
                <c:pt idx="6">
                  <c:v>362</c:v>
                </c:pt>
                <c:pt idx="7">
                  <c:v>264</c:v>
                </c:pt>
                <c:pt idx="8">
                  <c:v>257</c:v>
                </c:pt>
                <c:pt idx="9">
                  <c:v>308</c:v>
                </c:pt>
                <c:pt idx="10">
                  <c:v>298</c:v>
                </c:pt>
                <c:pt idx="11">
                  <c:v>40</c:v>
                </c:pt>
                <c:pt idx="12">
                  <c:v>451</c:v>
                </c:pt>
                <c:pt idx="13">
                  <c:v>364</c:v>
                </c:pt>
                <c:pt idx="14">
                  <c:v>338</c:v>
                </c:pt>
                <c:pt idx="15">
                  <c:v>367</c:v>
                </c:pt>
                <c:pt idx="16">
                  <c:v>311</c:v>
                </c:pt>
                <c:pt idx="17">
                  <c:v>31</c:v>
                </c:pt>
                <c:pt idx="18">
                  <c:v>320</c:v>
                </c:pt>
                <c:pt idx="19">
                  <c:v>294</c:v>
                </c:pt>
                <c:pt idx="20">
                  <c:v>294</c:v>
                </c:pt>
                <c:pt idx="21">
                  <c:v>278</c:v>
                </c:pt>
                <c:pt idx="22">
                  <c:v>240</c:v>
                </c:pt>
                <c:pt idx="23">
                  <c:v>29</c:v>
                </c:pt>
                <c:pt idx="24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C-4DA5-9987-9E042B9AD41A}"/>
            </c:ext>
          </c:extLst>
        </c:ser>
        <c:ser>
          <c:idx val="1"/>
          <c:order val="1"/>
          <c:tx>
            <c:strRef>
              <c:f>'[5]Mensile Maggio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'[5]Mensile Maggio + grafici'!$H$7:$H$31</c:f>
              <c:numCache>
                <c:formatCode>#,##0</c:formatCode>
                <c:ptCount val="25"/>
                <c:pt idx="0">
                  <c:v>264</c:v>
                </c:pt>
                <c:pt idx="1">
                  <c:v>283</c:v>
                </c:pt>
                <c:pt idx="2">
                  <c:v>280</c:v>
                </c:pt>
                <c:pt idx="3">
                  <c:v>307</c:v>
                </c:pt>
                <c:pt idx="4">
                  <c:v>276</c:v>
                </c:pt>
                <c:pt idx="5">
                  <c:v>28</c:v>
                </c:pt>
                <c:pt idx="6">
                  <c:v>348</c:v>
                </c:pt>
                <c:pt idx="7">
                  <c:v>256</c:v>
                </c:pt>
                <c:pt idx="8">
                  <c:v>255</c:v>
                </c:pt>
                <c:pt idx="9">
                  <c:v>290</c:v>
                </c:pt>
                <c:pt idx="10">
                  <c:v>284</c:v>
                </c:pt>
                <c:pt idx="11">
                  <c:v>39</c:v>
                </c:pt>
                <c:pt idx="12">
                  <c:v>421</c:v>
                </c:pt>
                <c:pt idx="13">
                  <c:v>357</c:v>
                </c:pt>
                <c:pt idx="14">
                  <c:v>297</c:v>
                </c:pt>
                <c:pt idx="15">
                  <c:v>366</c:v>
                </c:pt>
                <c:pt idx="16">
                  <c:v>301</c:v>
                </c:pt>
                <c:pt idx="17">
                  <c:v>31</c:v>
                </c:pt>
                <c:pt idx="18">
                  <c:v>298</c:v>
                </c:pt>
                <c:pt idx="19">
                  <c:v>289</c:v>
                </c:pt>
                <c:pt idx="20">
                  <c:v>290</c:v>
                </c:pt>
                <c:pt idx="21">
                  <c:v>252</c:v>
                </c:pt>
                <c:pt idx="22">
                  <c:v>235</c:v>
                </c:pt>
                <c:pt idx="23">
                  <c:v>28</c:v>
                </c:pt>
                <c:pt idx="24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1C-4DA5-9987-9E042B9AD41A}"/>
            </c:ext>
          </c:extLst>
        </c:ser>
        <c:ser>
          <c:idx val="0"/>
          <c:order val="2"/>
          <c:tx>
            <c:strRef>
              <c:f>'[5]Mensile Maggio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'[5]Mensile Maggio + grafici'!$D$7:$D$31</c:f>
              <c:numCache>
                <c:formatCode>dd\ mmmm\ yyyy</c:formatCode>
                <c:ptCount val="25"/>
                <c:pt idx="0">
                  <c:v>44319</c:v>
                </c:pt>
                <c:pt idx="1">
                  <c:v>44320</c:v>
                </c:pt>
                <c:pt idx="2">
                  <c:v>44321</c:v>
                </c:pt>
                <c:pt idx="3">
                  <c:v>44322</c:v>
                </c:pt>
                <c:pt idx="4">
                  <c:v>44323</c:v>
                </c:pt>
                <c:pt idx="5">
                  <c:v>44324</c:v>
                </c:pt>
                <c:pt idx="6">
                  <c:v>44326</c:v>
                </c:pt>
                <c:pt idx="7">
                  <c:v>44327</c:v>
                </c:pt>
                <c:pt idx="8">
                  <c:v>44328</c:v>
                </c:pt>
                <c:pt idx="9">
                  <c:v>44329</c:v>
                </c:pt>
                <c:pt idx="10">
                  <c:v>44330</c:v>
                </c:pt>
                <c:pt idx="11">
                  <c:v>44331</c:v>
                </c:pt>
                <c:pt idx="12">
                  <c:v>44333</c:v>
                </c:pt>
                <c:pt idx="13">
                  <c:v>44334</c:v>
                </c:pt>
                <c:pt idx="14">
                  <c:v>44335</c:v>
                </c:pt>
                <c:pt idx="15">
                  <c:v>44336</c:v>
                </c:pt>
                <c:pt idx="16">
                  <c:v>44337</c:v>
                </c:pt>
                <c:pt idx="17">
                  <c:v>44338</c:v>
                </c:pt>
                <c:pt idx="18">
                  <c:v>44340</c:v>
                </c:pt>
                <c:pt idx="19">
                  <c:v>44341</c:v>
                </c:pt>
                <c:pt idx="20">
                  <c:v>44342</c:v>
                </c:pt>
                <c:pt idx="21">
                  <c:v>44343</c:v>
                </c:pt>
                <c:pt idx="22">
                  <c:v>44344</c:v>
                </c:pt>
                <c:pt idx="23">
                  <c:v>44345</c:v>
                </c:pt>
                <c:pt idx="24">
                  <c:v>44347</c:v>
                </c:pt>
              </c:numCache>
            </c:numRef>
          </c:cat>
          <c:val>
            <c:numRef>
              <c:f>'[5]Mensile Maggio + grafici'!$I$7:$I$31</c:f>
              <c:numCache>
                <c:formatCode>#,##0</c:formatCode>
                <c:ptCount val="25"/>
                <c:pt idx="0">
                  <c:v>6</c:v>
                </c:pt>
                <c:pt idx="1">
                  <c:v>12</c:v>
                </c:pt>
                <c:pt idx="2">
                  <c:v>2</c:v>
                </c:pt>
                <c:pt idx="3">
                  <c:v>7</c:v>
                </c:pt>
                <c:pt idx="4">
                  <c:v>10</c:v>
                </c:pt>
                <c:pt idx="5">
                  <c:v>0</c:v>
                </c:pt>
                <c:pt idx="6">
                  <c:v>14</c:v>
                </c:pt>
                <c:pt idx="7">
                  <c:v>8</c:v>
                </c:pt>
                <c:pt idx="8">
                  <c:v>2</c:v>
                </c:pt>
                <c:pt idx="9">
                  <c:v>18</c:v>
                </c:pt>
                <c:pt idx="10">
                  <c:v>14</c:v>
                </c:pt>
                <c:pt idx="11">
                  <c:v>1</c:v>
                </c:pt>
                <c:pt idx="12">
                  <c:v>30</c:v>
                </c:pt>
                <c:pt idx="13">
                  <c:v>7</c:v>
                </c:pt>
                <c:pt idx="14">
                  <c:v>41</c:v>
                </c:pt>
                <c:pt idx="15">
                  <c:v>1</c:v>
                </c:pt>
                <c:pt idx="16">
                  <c:v>10</c:v>
                </c:pt>
                <c:pt idx="17">
                  <c:v>0</c:v>
                </c:pt>
                <c:pt idx="18">
                  <c:v>22</c:v>
                </c:pt>
                <c:pt idx="19">
                  <c:v>5</c:v>
                </c:pt>
                <c:pt idx="20">
                  <c:v>4</c:v>
                </c:pt>
                <c:pt idx="21">
                  <c:v>26</c:v>
                </c:pt>
                <c:pt idx="22">
                  <c:v>5</c:v>
                </c:pt>
                <c:pt idx="23">
                  <c:v>1</c:v>
                </c:pt>
                <c:pt idx="24">
                  <c:v>18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0F1C-4DA5-9987-9E042B9A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0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'[5]Mensile Maggio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'[5]Mensile Maggio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'[5]Mensile Maggio + grafici'!$U$8:$U$13</c:f>
              <c:numCache>
                <c:formatCode>0</c:formatCode>
                <c:ptCount val="6"/>
                <c:pt idx="0">
                  <c:v>350</c:v>
                </c:pt>
                <c:pt idx="1">
                  <c:v>304.25</c:v>
                </c:pt>
                <c:pt idx="2">
                  <c:v>292.75</c:v>
                </c:pt>
                <c:pt idx="3">
                  <c:v>316.75</c:v>
                </c:pt>
                <c:pt idx="4">
                  <c:v>283.75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2-4136-8826-442F769172A4}"/>
            </c:ext>
          </c:extLst>
        </c:ser>
        <c:ser>
          <c:idx val="1"/>
          <c:order val="1"/>
          <c:tx>
            <c:strRef>
              <c:f>'[5]Mensile Maggio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'[5]Mensile Maggio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'[5]Mensile Maggio + grafici'!$V$8:$V$13</c:f>
              <c:numCache>
                <c:formatCode>0</c:formatCode>
                <c:ptCount val="6"/>
                <c:pt idx="0">
                  <c:v>332</c:v>
                </c:pt>
                <c:pt idx="1">
                  <c:v>296.25</c:v>
                </c:pt>
                <c:pt idx="2">
                  <c:v>280.5</c:v>
                </c:pt>
                <c:pt idx="3">
                  <c:v>303.75</c:v>
                </c:pt>
                <c:pt idx="4">
                  <c:v>274</c:v>
                </c:pt>
                <c:pt idx="5">
                  <c:v>31.5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2-4136-8826-442F769172A4}"/>
            </c:ext>
          </c:extLst>
        </c:ser>
        <c:ser>
          <c:idx val="2"/>
          <c:order val="2"/>
          <c:tx>
            <c:strRef>
              <c:f>'[5]Mensile Maggio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'[5]Mensile Maggio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'[5]Mensile Maggio + grafici'!$W$8:$W$13</c:f>
              <c:numCache>
                <c:formatCode>0</c:formatCode>
                <c:ptCount val="6"/>
                <c:pt idx="0">
                  <c:v>18</c:v>
                </c:pt>
                <c:pt idx="1">
                  <c:v>8</c:v>
                </c:pt>
                <c:pt idx="2">
                  <c:v>12.25</c:v>
                </c:pt>
                <c:pt idx="3">
                  <c:v>13</c:v>
                </c:pt>
                <c:pt idx="4">
                  <c:v>9.75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92-4136-8826-442F76917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8214256"/>
        <c:axId val="828212176"/>
        <c:extLst/>
      </c:barChart>
      <c:catAx>
        <c:axId val="82821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2176"/>
        <c:crosses val="autoZero"/>
        <c:auto val="1"/>
        <c:lblAlgn val="ctr"/>
        <c:lblOffset val="100"/>
        <c:noMultiLvlLbl val="0"/>
      </c:catAx>
      <c:valAx>
        <c:axId val="82821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821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680086852040477"/>
          <c:y val="0.33581798520031808"/>
          <c:w val="0.18925393040045052"/>
          <c:h val="0.425630390779223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701040</xdr:colOff>
      <xdr:row>2</xdr:row>
      <xdr:rowOff>160020</xdr:rowOff>
    </xdr:from>
    <xdr:to>
      <xdr:col>7</xdr:col>
      <xdr:colOff>821055</xdr:colOff>
      <xdr:row>3</xdr:row>
      <xdr:rowOff>320040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4F1F540-5788-45E8-9500-E35ABFEDE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25" y="533400"/>
          <a:ext cx="98869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274320</xdr:colOff>
      <xdr:row>2</xdr:row>
      <xdr:rowOff>137160</xdr:rowOff>
    </xdr:from>
    <xdr:to>
      <xdr:col>7</xdr:col>
      <xdr:colOff>476250</xdr:colOff>
      <xdr:row>3</xdr:row>
      <xdr:rowOff>320040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340ABCC-8400-49B2-B809-091895BA4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504825"/>
          <a:ext cx="107251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30480</xdr:colOff>
      <xdr:row>2</xdr:row>
      <xdr:rowOff>106680</xdr:rowOff>
    </xdr:from>
    <xdr:to>
      <xdr:col>12</xdr:col>
      <xdr:colOff>706755</xdr:colOff>
      <xdr:row>3</xdr:row>
      <xdr:rowOff>434340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0851896-0FEE-4352-A693-DB6674992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476250"/>
          <a:ext cx="164973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257175</xdr:colOff>
      <xdr:row>1</xdr:row>
      <xdr:rowOff>333375</xdr:rowOff>
    </xdr:from>
    <xdr:to>
      <xdr:col>13</xdr:col>
      <xdr:colOff>40834</xdr:colOff>
      <xdr:row>2</xdr:row>
      <xdr:rowOff>403481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17DA544-EBFE-4440-B608-EF4A082D6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6145" y="521970"/>
          <a:ext cx="957139" cy="45301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19</xdr:col>
      <xdr:colOff>295275</xdr:colOff>
      <xdr:row>71</xdr:row>
      <xdr:rowOff>36195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DA80F1C-3C01-41EB-B047-C422A521E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75</xdr:row>
      <xdr:rowOff>0</xdr:rowOff>
    </xdr:from>
    <xdr:to>
      <xdr:col>11</xdr:col>
      <xdr:colOff>573405</xdr:colOff>
      <xdr:row>96</xdr:row>
      <xdr:rowOff>77153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B16314A-7812-4738-B153-64E2DC1DA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0.03383</cdr:y>
    </cdr:from>
    <cdr:to>
      <cdr:x>0.9591</cdr:x>
      <cdr:y>0.1396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0.01715</cdr:y>
    </cdr:from>
    <cdr:to>
      <cdr:x>0.7184</cdr:x>
      <cdr:y>0.13103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19</xdr:col>
      <xdr:colOff>150495</xdr:colOff>
      <xdr:row>37</xdr:row>
      <xdr:rowOff>169545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518E6D5-191C-49B7-91CA-592B13C01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12</xdr:col>
      <xdr:colOff>11430</xdr:colOff>
      <xdr:row>65</xdr:row>
      <xdr:rowOff>96203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0A57C5C-6D3E-4F81-95AC-944195981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0.03383</cdr:y>
    </cdr:from>
    <cdr:to>
      <cdr:x>0.9591</cdr:x>
      <cdr:y>0.1396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0.01715</cdr:y>
    </cdr:from>
    <cdr:to>
      <cdr:x>0.7184</cdr:x>
      <cdr:y>0.13103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Settembre%20fino%20al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0%20Magg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3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3%20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npal_Servizio%20Mensile%20Maggio%202021_Lav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2021/Anpal_Lavoro%20GENNAIO%20fino%20al%2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P Tel"/>
      <sheetName val="Telefono"/>
      <sheetName val="P Mail"/>
      <sheetName val="Mail"/>
      <sheetName val="P Mail 2"/>
      <sheetName val="Mail per Coda"/>
      <sheetName val="Mensile Maggio + grafici"/>
      <sheetName val="Immagini Grafich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 t="str">
            <v>Entrate in ACD</v>
          </cell>
          <cell r="H6" t="str">
            <v>Servite</v>
          </cell>
          <cell r="I6" t="str">
            <v>Abb.ate in ACD</v>
          </cell>
        </row>
        <row r="7">
          <cell r="D7">
            <v>44319</v>
          </cell>
          <cell r="G7">
            <v>270</v>
          </cell>
          <cell r="H7">
            <v>264</v>
          </cell>
          <cell r="I7">
            <v>6</v>
          </cell>
          <cell r="U7" t="str">
            <v>Entrate in ACD</v>
          </cell>
          <cell r="V7" t="str">
            <v>Servite</v>
          </cell>
          <cell r="W7" t="str">
            <v>Abb.ate in ACD</v>
          </cell>
        </row>
        <row r="8">
          <cell r="D8">
            <v>44320</v>
          </cell>
          <cell r="G8">
            <v>295</v>
          </cell>
          <cell r="H8">
            <v>283</v>
          </cell>
          <cell r="I8">
            <v>12</v>
          </cell>
          <cell r="T8" t="str">
            <v>Lunedì</v>
          </cell>
          <cell r="U8">
            <v>350</v>
          </cell>
          <cell r="V8">
            <v>332</v>
          </cell>
          <cell r="W8">
            <v>18</v>
          </cell>
        </row>
        <row r="9">
          <cell r="D9">
            <v>44321</v>
          </cell>
          <cell r="G9">
            <v>282</v>
          </cell>
          <cell r="H9">
            <v>280</v>
          </cell>
          <cell r="I9">
            <v>2</v>
          </cell>
          <cell r="T9" t="str">
            <v>Martedì</v>
          </cell>
          <cell r="U9">
            <v>304.25</v>
          </cell>
          <cell r="V9">
            <v>296.25</v>
          </cell>
          <cell r="W9">
            <v>8</v>
          </cell>
        </row>
        <row r="10">
          <cell r="D10">
            <v>44322</v>
          </cell>
          <cell r="G10">
            <v>314</v>
          </cell>
          <cell r="H10">
            <v>307</v>
          </cell>
          <cell r="I10">
            <v>7</v>
          </cell>
          <cell r="T10" t="str">
            <v>Mercoledì</v>
          </cell>
          <cell r="U10">
            <v>292.75</v>
          </cell>
          <cell r="V10">
            <v>280.5</v>
          </cell>
          <cell r="W10">
            <v>12.25</v>
          </cell>
        </row>
        <row r="11">
          <cell r="D11">
            <v>44323</v>
          </cell>
          <cell r="G11">
            <v>286</v>
          </cell>
          <cell r="H11">
            <v>276</v>
          </cell>
          <cell r="I11">
            <v>10</v>
          </cell>
          <cell r="T11" t="str">
            <v>Giovedì</v>
          </cell>
          <cell r="U11">
            <v>316.75</v>
          </cell>
          <cell r="V11">
            <v>303.75</v>
          </cell>
          <cell r="W11">
            <v>13</v>
          </cell>
        </row>
        <row r="12">
          <cell r="D12">
            <v>44324</v>
          </cell>
          <cell r="G12">
            <v>28</v>
          </cell>
          <cell r="H12">
            <v>28</v>
          </cell>
          <cell r="I12">
            <v>0</v>
          </cell>
          <cell r="T12" t="str">
            <v>Venerdì</v>
          </cell>
          <cell r="U12">
            <v>283.75</v>
          </cell>
          <cell r="V12">
            <v>274</v>
          </cell>
          <cell r="W12">
            <v>9.75</v>
          </cell>
        </row>
        <row r="13">
          <cell r="D13">
            <v>44326</v>
          </cell>
          <cell r="G13">
            <v>362</v>
          </cell>
          <cell r="H13">
            <v>348</v>
          </cell>
          <cell r="I13">
            <v>14</v>
          </cell>
          <cell r="T13" t="str">
            <v>Sabato</v>
          </cell>
          <cell r="U13">
            <v>32</v>
          </cell>
          <cell r="V13">
            <v>31.5</v>
          </cell>
          <cell r="W13">
            <v>0.5</v>
          </cell>
        </row>
        <row r="14">
          <cell r="D14">
            <v>44327</v>
          </cell>
          <cell r="G14">
            <v>264</v>
          </cell>
          <cell r="H14">
            <v>256</v>
          </cell>
          <cell r="I14">
            <v>8</v>
          </cell>
        </row>
        <row r="15">
          <cell r="D15">
            <v>44328</v>
          </cell>
          <cell r="G15">
            <v>257</v>
          </cell>
          <cell r="H15">
            <v>255</v>
          </cell>
          <cell r="I15">
            <v>2</v>
          </cell>
        </row>
        <row r="16">
          <cell r="D16">
            <v>44329</v>
          </cell>
          <cell r="G16">
            <v>308</v>
          </cell>
          <cell r="H16">
            <v>290</v>
          </cell>
          <cell r="I16">
            <v>18</v>
          </cell>
        </row>
        <row r="17">
          <cell r="D17">
            <v>44330</v>
          </cell>
          <cell r="G17">
            <v>298</v>
          </cell>
          <cell r="H17">
            <v>284</v>
          </cell>
          <cell r="I17">
            <v>14</v>
          </cell>
        </row>
        <row r="18">
          <cell r="D18">
            <v>44331</v>
          </cell>
          <cell r="G18">
            <v>40</v>
          </cell>
          <cell r="H18">
            <v>39</v>
          </cell>
          <cell r="I18">
            <v>1</v>
          </cell>
        </row>
        <row r="19">
          <cell r="D19">
            <v>44333</v>
          </cell>
          <cell r="G19">
            <v>451</v>
          </cell>
          <cell r="H19">
            <v>421</v>
          </cell>
          <cell r="I19">
            <v>30</v>
          </cell>
        </row>
        <row r="20">
          <cell r="D20">
            <v>44334</v>
          </cell>
          <cell r="G20">
            <v>364</v>
          </cell>
          <cell r="H20">
            <v>357</v>
          </cell>
          <cell r="I20">
            <v>7</v>
          </cell>
        </row>
        <row r="21">
          <cell r="D21">
            <v>44335</v>
          </cell>
          <cell r="G21">
            <v>338</v>
          </cell>
          <cell r="H21">
            <v>297</v>
          </cell>
          <cell r="I21">
            <v>41</v>
          </cell>
        </row>
        <row r="22">
          <cell r="D22">
            <v>44336</v>
          </cell>
          <cell r="G22">
            <v>367</v>
          </cell>
          <cell r="H22">
            <v>366</v>
          </cell>
          <cell r="I22">
            <v>1</v>
          </cell>
        </row>
        <row r="23">
          <cell r="D23">
            <v>44337</v>
          </cell>
          <cell r="G23">
            <v>311</v>
          </cell>
          <cell r="H23">
            <v>301</v>
          </cell>
          <cell r="I23">
            <v>10</v>
          </cell>
        </row>
        <row r="24">
          <cell r="D24">
            <v>44338</v>
          </cell>
          <cell r="G24">
            <v>31</v>
          </cell>
          <cell r="H24">
            <v>31</v>
          </cell>
          <cell r="I24">
            <v>0</v>
          </cell>
        </row>
        <row r="25">
          <cell r="D25">
            <v>44340</v>
          </cell>
          <cell r="G25">
            <v>320</v>
          </cell>
          <cell r="H25">
            <v>298</v>
          </cell>
          <cell r="I25">
            <v>22</v>
          </cell>
        </row>
        <row r="26">
          <cell r="D26">
            <v>44341</v>
          </cell>
          <cell r="G26">
            <v>294</v>
          </cell>
          <cell r="H26">
            <v>289</v>
          </cell>
          <cell r="I26">
            <v>5</v>
          </cell>
        </row>
        <row r="27">
          <cell r="D27">
            <v>44342</v>
          </cell>
          <cell r="G27">
            <v>294</v>
          </cell>
          <cell r="H27">
            <v>290</v>
          </cell>
          <cell r="I27">
            <v>4</v>
          </cell>
        </row>
        <row r="28">
          <cell r="D28">
            <v>44343</v>
          </cell>
          <cell r="G28">
            <v>278</v>
          </cell>
          <cell r="H28">
            <v>252</v>
          </cell>
          <cell r="I28">
            <v>26</v>
          </cell>
        </row>
        <row r="29">
          <cell r="D29">
            <v>44344</v>
          </cell>
          <cell r="G29">
            <v>240</v>
          </cell>
          <cell r="H29">
            <v>235</v>
          </cell>
          <cell r="I29">
            <v>5</v>
          </cell>
        </row>
        <row r="30">
          <cell r="D30">
            <v>44345</v>
          </cell>
          <cell r="G30">
            <v>29</v>
          </cell>
          <cell r="H30">
            <v>28</v>
          </cell>
          <cell r="I30">
            <v>1</v>
          </cell>
        </row>
        <row r="31">
          <cell r="D31">
            <v>44347</v>
          </cell>
          <cell r="G31">
            <v>347</v>
          </cell>
          <cell r="H31">
            <v>329</v>
          </cell>
          <cell r="I31">
            <v>18</v>
          </cell>
        </row>
      </sheetData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B5F6F-23E2-49F9-8F9E-0B172F0368BF}">
  <sheetPr>
    <tabColor rgb="FF00B0F0"/>
  </sheetPr>
  <dimension ref="B2:H81"/>
  <sheetViews>
    <sheetView showGridLines="0" topLeftCell="A61" workbookViewId="0">
      <selection activeCell="B4" sqref="B4:H4"/>
    </sheetView>
  </sheetViews>
  <sheetFormatPr defaultRowHeight="14.4" x14ac:dyDescent="0.3"/>
  <cols>
    <col min="2" max="2" width="55.21875" bestFit="1" customWidth="1"/>
    <col min="3" max="4" width="12.77734375" customWidth="1"/>
    <col min="6" max="6" width="50.109375" customWidth="1"/>
    <col min="7" max="8" width="12.77734375" customWidth="1"/>
    <col min="258" max="258" width="50.33203125" customWidth="1"/>
    <col min="259" max="260" width="12.77734375" customWidth="1"/>
    <col min="262" max="262" width="50.109375" customWidth="1"/>
    <col min="263" max="264" width="12.77734375" customWidth="1"/>
    <col min="514" max="514" width="50.33203125" customWidth="1"/>
    <col min="515" max="516" width="12.77734375" customWidth="1"/>
    <col min="518" max="518" width="50.109375" customWidth="1"/>
    <col min="519" max="520" width="12.77734375" customWidth="1"/>
    <col min="770" max="770" width="50.33203125" customWidth="1"/>
    <col min="771" max="772" width="12.77734375" customWidth="1"/>
    <col min="774" max="774" width="50.109375" customWidth="1"/>
    <col min="775" max="776" width="12.77734375" customWidth="1"/>
    <col min="1026" max="1026" width="50.33203125" customWidth="1"/>
    <col min="1027" max="1028" width="12.77734375" customWidth="1"/>
    <col min="1030" max="1030" width="50.109375" customWidth="1"/>
    <col min="1031" max="1032" width="12.77734375" customWidth="1"/>
    <col min="1282" max="1282" width="50.33203125" customWidth="1"/>
    <col min="1283" max="1284" width="12.77734375" customWidth="1"/>
    <col min="1286" max="1286" width="50.109375" customWidth="1"/>
    <col min="1287" max="1288" width="12.77734375" customWidth="1"/>
    <col min="1538" max="1538" width="50.33203125" customWidth="1"/>
    <col min="1539" max="1540" width="12.77734375" customWidth="1"/>
    <col min="1542" max="1542" width="50.109375" customWidth="1"/>
    <col min="1543" max="1544" width="12.77734375" customWidth="1"/>
    <col min="1794" max="1794" width="50.33203125" customWidth="1"/>
    <col min="1795" max="1796" width="12.77734375" customWidth="1"/>
    <col min="1798" max="1798" width="50.109375" customWidth="1"/>
    <col min="1799" max="1800" width="12.77734375" customWidth="1"/>
    <col min="2050" max="2050" width="50.33203125" customWidth="1"/>
    <col min="2051" max="2052" width="12.77734375" customWidth="1"/>
    <col min="2054" max="2054" width="50.109375" customWidth="1"/>
    <col min="2055" max="2056" width="12.77734375" customWidth="1"/>
    <col min="2306" max="2306" width="50.33203125" customWidth="1"/>
    <col min="2307" max="2308" width="12.77734375" customWidth="1"/>
    <col min="2310" max="2310" width="50.109375" customWidth="1"/>
    <col min="2311" max="2312" width="12.77734375" customWidth="1"/>
    <col min="2562" max="2562" width="50.33203125" customWidth="1"/>
    <col min="2563" max="2564" width="12.77734375" customWidth="1"/>
    <col min="2566" max="2566" width="50.109375" customWidth="1"/>
    <col min="2567" max="2568" width="12.77734375" customWidth="1"/>
    <col min="2818" max="2818" width="50.33203125" customWidth="1"/>
    <col min="2819" max="2820" width="12.77734375" customWidth="1"/>
    <col min="2822" max="2822" width="50.109375" customWidth="1"/>
    <col min="2823" max="2824" width="12.77734375" customWidth="1"/>
    <col min="3074" max="3074" width="50.33203125" customWidth="1"/>
    <col min="3075" max="3076" width="12.77734375" customWidth="1"/>
    <col min="3078" max="3078" width="50.109375" customWidth="1"/>
    <col min="3079" max="3080" width="12.77734375" customWidth="1"/>
    <col min="3330" max="3330" width="50.33203125" customWidth="1"/>
    <col min="3331" max="3332" width="12.77734375" customWidth="1"/>
    <col min="3334" max="3334" width="50.109375" customWidth="1"/>
    <col min="3335" max="3336" width="12.77734375" customWidth="1"/>
    <col min="3586" max="3586" width="50.33203125" customWidth="1"/>
    <col min="3587" max="3588" width="12.77734375" customWidth="1"/>
    <col min="3590" max="3590" width="50.109375" customWidth="1"/>
    <col min="3591" max="3592" width="12.77734375" customWidth="1"/>
    <col min="3842" max="3842" width="50.33203125" customWidth="1"/>
    <col min="3843" max="3844" width="12.77734375" customWidth="1"/>
    <col min="3846" max="3846" width="50.109375" customWidth="1"/>
    <col min="3847" max="3848" width="12.77734375" customWidth="1"/>
    <col min="4098" max="4098" width="50.33203125" customWidth="1"/>
    <col min="4099" max="4100" width="12.77734375" customWidth="1"/>
    <col min="4102" max="4102" width="50.109375" customWidth="1"/>
    <col min="4103" max="4104" width="12.77734375" customWidth="1"/>
    <col min="4354" max="4354" width="50.33203125" customWidth="1"/>
    <col min="4355" max="4356" width="12.77734375" customWidth="1"/>
    <col min="4358" max="4358" width="50.109375" customWidth="1"/>
    <col min="4359" max="4360" width="12.77734375" customWidth="1"/>
    <col min="4610" max="4610" width="50.33203125" customWidth="1"/>
    <col min="4611" max="4612" width="12.77734375" customWidth="1"/>
    <col min="4614" max="4614" width="50.109375" customWidth="1"/>
    <col min="4615" max="4616" width="12.77734375" customWidth="1"/>
    <col min="4866" max="4866" width="50.33203125" customWidth="1"/>
    <col min="4867" max="4868" width="12.77734375" customWidth="1"/>
    <col min="4870" max="4870" width="50.109375" customWidth="1"/>
    <col min="4871" max="4872" width="12.77734375" customWidth="1"/>
    <col min="5122" max="5122" width="50.33203125" customWidth="1"/>
    <col min="5123" max="5124" width="12.77734375" customWidth="1"/>
    <col min="5126" max="5126" width="50.109375" customWidth="1"/>
    <col min="5127" max="5128" width="12.77734375" customWidth="1"/>
    <col min="5378" max="5378" width="50.33203125" customWidth="1"/>
    <col min="5379" max="5380" width="12.77734375" customWidth="1"/>
    <col min="5382" max="5382" width="50.109375" customWidth="1"/>
    <col min="5383" max="5384" width="12.77734375" customWidth="1"/>
    <col min="5634" max="5634" width="50.33203125" customWidth="1"/>
    <col min="5635" max="5636" width="12.77734375" customWidth="1"/>
    <col min="5638" max="5638" width="50.109375" customWidth="1"/>
    <col min="5639" max="5640" width="12.77734375" customWidth="1"/>
    <col min="5890" max="5890" width="50.33203125" customWidth="1"/>
    <col min="5891" max="5892" width="12.77734375" customWidth="1"/>
    <col min="5894" max="5894" width="50.109375" customWidth="1"/>
    <col min="5895" max="5896" width="12.77734375" customWidth="1"/>
    <col min="6146" max="6146" width="50.33203125" customWidth="1"/>
    <col min="6147" max="6148" width="12.77734375" customWidth="1"/>
    <col min="6150" max="6150" width="50.109375" customWidth="1"/>
    <col min="6151" max="6152" width="12.77734375" customWidth="1"/>
    <col min="6402" max="6402" width="50.33203125" customWidth="1"/>
    <col min="6403" max="6404" width="12.77734375" customWidth="1"/>
    <col min="6406" max="6406" width="50.109375" customWidth="1"/>
    <col min="6407" max="6408" width="12.77734375" customWidth="1"/>
    <col min="6658" max="6658" width="50.33203125" customWidth="1"/>
    <col min="6659" max="6660" width="12.77734375" customWidth="1"/>
    <col min="6662" max="6662" width="50.109375" customWidth="1"/>
    <col min="6663" max="6664" width="12.77734375" customWidth="1"/>
    <col min="6914" max="6914" width="50.33203125" customWidth="1"/>
    <col min="6915" max="6916" width="12.77734375" customWidth="1"/>
    <col min="6918" max="6918" width="50.109375" customWidth="1"/>
    <col min="6919" max="6920" width="12.77734375" customWidth="1"/>
    <col min="7170" max="7170" width="50.33203125" customWidth="1"/>
    <col min="7171" max="7172" width="12.77734375" customWidth="1"/>
    <col min="7174" max="7174" width="50.109375" customWidth="1"/>
    <col min="7175" max="7176" width="12.77734375" customWidth="1"/>
    <col min="7426" max="7426" width="50.33203125" customWidth="1"/>
    <col min="7427" max="7428" width="12.77734375" customWidth="1"/>
    <col min="7430" max="7430" width="50.109375" customWidth="1"/>
    <col min="7431" max="7432" width="12.77734375" customWidth="1"/>
    <col min="7682" max="7682" width="50.33203125" customWidth="1"/>
    <col min="7683" max="7684" width="12.77734375" customWidth="1"/>
    <col min="7686" max="7686" width="50.109375" customWidth="1"/>
    <col min="7687" max="7688" width="12.77734375" customWidth="1"/>
    <col min="7938" max="7938" width="50.33203125" customWidth="1"/>
    <col min="7939" max="7940" width="12.77734375" customWidth="1"/>
    <col min="7942" max="7942" width="50.109375" customWidth="1"/>
    <col min="7943" max="7944" width="12.77734375" customWidth="1"/>
    <col min="8194" max="8194" width="50.33203125" customWidth="1"/>
    <col min="8195" max="8196" width="12.77734375" customWidth="1"/>
    <col min="8198" max="8198" width="50.109375" customWidth="1"/>
    <col min="8199" max="8200" width="12.77734375" customWidth="1"/>
    <col min="8450" max="8450" width="50.33203125" customWidth="1"/>
    <col min="8451" max="8452" width="12.77734375" customWidth="1"/>
    <col min="8454" max="8454" width="50.109375" customWidth="1"/>
    <col min="8455" max="8456" width="12.77734375" customWidth="1"/>
    <col min="8706" max="8706" width="50.33203125" customWidth="1"/>
    <col min="8707" max="8708" width="12.77734375" customWidth="1"/>
    <col min="8710" max="8710" width="50.109375" customWidth="1"/>
    <col min="8711" max="8712" width="12.77734375" customWidth="1"/>
    <col min="8962" max="8962" width="50.33203125" customWidth="1"/>
    <col min="8963" max="8964" width="12.77734375" customWidth="1"/>
    <col min="8966" max="8966" width="50.109375" customWidth="1"/>
    <col min="8967" max="8968" width="12.77734375" customWidth="1"/>
    <col min="9218" max="9218" width="50.33203125" customWidth="1"/>
    <col min="9219" max="9220" width="12.77734375" customWidth="1"/>
    <col min="9222" max="9222" width="50.109375" customWidth="1"/>
    <col min="9223" max="9224" width="12.77734375" customWidth="1"/>
    <col min="9474" max="9474" width="50.33203125" customWidth="1"/>
    <col min="9475" max="9476" width="12.77734375" customWidth="1"/>
    <col min="9478" max="9478" width="50.109375" customWidth="1"/>
    <col min="9479" max="9480" width="12.77734375" customWidth="1"/>
    <col min="9730" max="9730" width="50.33203125" customWidth="1"/>
    <col min="9731" max="9732" width="12.77734375" customWidth="1"/>
    <col min="9734" max="9734" width="50.109375" customWidth="1"/>
    <col min="9735" max="9736" width="12.77734375" customWidth="1"/>
    <col min="9986" max="9986" width="50.33203125" customWidth="1"/>
    <col min="9987" max="9988" width="12.77734375" customWidth="1"/>
    <col min="9990" max="9990" width="50.109375" customWidth="1"/>
    <col min="9991" max="9992" width="12.77734375" customWidth="1"/>
    <col min="10242" max="10242" width="50.33203125" customWidth="1"/>
    <col min="10243" max="10244" width="12.77734375" customWidth="1"/>
    <col min="10246" max="10246" width="50.109375" customWidth="1"/>
    <col min="10247" max="10248" width="12.77734375" customWidth="1"/>
    <col min="10498" max="10498" width="50.33203125" customWidth="1"/>
    <col min="10499" max="10500" width="12.77734375" customWidth="1"/>
    <col min="10502" max="10502" width="50.109375" customWidth="1"/>
    <col min="10503" max="10504" width="12.77734375" customWidth="1"/>
    <col min="10754" max="10754" width="50.33203125" customWidth="1"/>
    <col min="10755" max="10756" width="12.77734375" customWidth="1"/>
    <col min="10758" max="10758" width="50.109375" customWidth="1"/>
    <col min="10759" max="10760" width="12.77734375" customWidth="1"/>
    <col min="11010" max="11010" width="50.33203125" customWidth="1"/>
    <col min="11011" max="11012" width="12.77734375" customWidth="1"/>
    <col min="11014" max="11014" width="50.109375" customWidth="1"/>
    <col min="11015" max="11016" width="12.77734375" customWidth="1"/>
    <col min="11266" max="11266" width="50.33203125" customWidth="1"/>
    <col min="11267" max="11268" width="12.77734375" customWidth="1"/>
    <col min="11270" max="11270" width="50.109375" customWidth="1"/>
    <col min="11271" max="11272" width="12.77734375" customWidth="1"/>
    <col min="11522" max="11522" width="50.33203125" customWidth="1"/>
    <col min="11523" max="11524" width="12.77734375" customWidth="1"/>
    <col min="11526" max="11526" width="50.109375" customWidth="1"/>
    <col min="11527" max="11528" width="12.77734375" customWidth="1"/>
    <col min="11778" max="11778" width="50.33203125" customWidth="1"/>
    <col min="11779" max="11780" width="12.77734375" customWidth="1"/>
    <col min="11782" max="11782" width="50.109375" customWidth="1"/>
    <col min="11783" max="11784" width="12.77734375" customWidth="1"/>
    <col min="12034" max="12034" width="50.33203125" customWidth="1"/>
    <col min="12035" max="12036" width="12.77734375" customWidth="1"/>
    <col min="12038" max="12038" width="50.109375" customWidth="1"/>
    <col min="12039" max="12040" width="12.77734375" customWidth="1"/>
    <col min="12290" max="12290" width="50.33203125" customWidth="1"/>
    <col min="12291" max="12292" width="12.77734375" customWidth="1"/>
    <col min="12294" max="12294" width="50.109375" customWidth="1"/>
    <col min="12295" max="12296" width="12.77734375" customWidth="1"/>
    <col min="12546" max="12546" width="50.33203125" customWidth="1"/>
    <col min="12547" max="12548" width="12.77734375" customWidth="1"/>
    <col min="12550" max="12550" width="50.109375" customWidth="1"/>
    <col min="12551" max="12552" width="12.77734375" customWidth="1"/>
    <col min="12802" max="12802" width="50.33203125" customWidth="1"/>
    <col min="12803" max="12804" width="12.77734375" customWidth="1"/>
    <col min="12806" max="12806" width="50.109375" customWidth="1"/>
    <col min="12807" max="12808" width="12.77734375" customWidth="1"/>
    <col min="13058" max="13058" width="50.33203125" customWidth="1"/>
    <col min="13059" max="13060" width="12.77734375" customWidth="1"/>
    <col min="13062" max="13062" width="50.109375" customWidth="1"/>
    <col min="13063" max="13064" width="12.77734375" customWidth="1"/>
    <col min="13314" max="13314" width="50.33203125" customWidth="1"/>
    <col min="13315" max="13316" width="12.77734375" customWidth="1"/>
    <col min="13318" max="13318" width="50.109375" customWidth="1"/>
    <col min="13319" max="13320" width="12.77734375" customWidth="1"/>
    <col min="13570" max="13570" width="50.33203125" customWidth="1"/>
    <col min="13571" max="13572" width="12.77734375" customWidth="1"/>
    <col min="13574" max="13574" width="50.109375" customWidth="1"/>
    <col min="13575" max="13576" width="12.77734375" customWidth="1"/>
    <col min="13826" max="13826" width="50.33203125" customWidth="1"/>
    <col min="13827" max="13828" width="12.77734375" customWidth="1"/>
    <col min="13830" max="13830" width="50.109375" customWidth="1"/>
    <col min="13831" max="13832" width="12.77734375" customWidth="1"/>
    <col min="14082" max="14082" width="50.33203125" customWidth="1"/>
    <col min="14083" max="14084" width="12.77734375" customWidth="1"/>
    <col min="14086" max="14086" width="50.109375" customWidth="1"/>
    <col min="14087" max="14088" width="12.77734375" customWidth="1"/>
    <col min="14338" max="14338" width="50.33203125" customWidth="1"/>
    <col min="14339" max="14340" width="12.77734375" customWidth="1"/>
    <col min="14342" max="14342" width="50.109375" customWidth="1"/>
    <col min="14343" max="14344" width="12.77734375" customWidth="1"/>
    <col min="14594" max="14594" width="50.33203125" customWidth="1"/>
    <col min="14595" max="14596" width="12.77734375" customWidth="1"/>
    <col min="14598" max="14598" width="50.109375" customWidth="1"/>
    <col min="14599" max="14600" width="12.77734375" customWidth="1"/>
    <col min="14850" max="14850" width="50.33203125" customWidth="1"/>
    <col min="14851" max="14852" width="12.77734375" customWidth="1"/>
    <col min="14854" max="14854" width="50.109375" customWidth="1"/>
    <col min="14855" max="14856" width="12.77734375" customWidth="1"/>
    <col min="15106" max="15106" width="50.33203125" customWidth="1"/>
    <col min="15107" max="15108" width="12.77734375" customWidth="1"/>
    <col min="15110" max="15110" width="50.109375" customWidth="1"/>
    <col min="15111" max="15112" width="12.77734375" customWidth="1"/>
    <col min="15362" max="15362" width="50.33203125" customWidth="1"/>
    <col min="15363" max="15364" width="12.77734375" customWidth="1"/>
    <col min="15366" max="15366" width="50.109375" customWidth="1"/>
    <col min="15367" max="15368" width="12.77734375" customWidth="1"/>
    <col min="15618" max="15618" width="50.33203125" customWidth="1"/>
    <col min="15619" max="15620" width="12.77734375" customWidth="1"/>
    <col min="15622" max="15622" width="50.109375" customWidth="1"/>
    <col min="15623" max="15624" width="12.77734375" customWidth="1"/>
    <col min="15874" max="15874" width="50.33203125" customWidth="1"/>
    <col min="15875" max="15876" width="12.77734375" customWidth="1"/>
    <col min="15878" max="15878" width="50.109375" customWidth="1"/>
    <col min="15879" max="15880" width="12.77734375" customWidth="1"/>
    <col min="16130" max="16130" width="50.33203125" customWidth="1"/>
    <col min="16131" max="16132" width="12.77734375" customWidth="1"/>
    <col min="16134" max="16134" width="50.109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" t="s">
        <v>0</v>
      </c>
      <c r="C3" s="2"/>
      <c r="D3" s="2"/>
      <c r="E3" s="2"/>
      <c r="F3" s="2"/>
      <c r="G3" s="2"/>
      <c r="H3" s="3"/>
    </row>
    <row r="4" spans="2:8" ht="45" customHeight="1" thickBot="1" x14ac:dyDescent="0.35">
      <c r="B4" s="4" t="s">
        <v>1</v>
      </c>
      <c r="C4" s="5"/>
      <c r="D4" s="5"/>
      <c r="E4" s="5"/>
      <c r="F4" s="5"/>
      <c r="G4" s="5"/>
      <c r="H4" s="6"/>
    </row>
    <row r="8" spans="2:8" ht="15" thickBot="1" x14ac:dyDescent="0.35"/>
    <row r="9" spans="2:8" ht="30" customHeight="1" thickBot="1" x14ac:dyDescent="0.35">
      <c r="B9" s="7" t="s">
        <v>2</v>
      </c>
      <c r="C9" s="8"/>
      <c r="D9" s="9"/>
      <c r="F9" s="7" t="s">
        <v>3</v>
      </c>
      <c r="G9" s="8"/>
      <c r="H9" s="9"/>
    </row>
    <row r="10" spans="2:8" ht="30" customHeight="1" thickBot="1" x14ac:dyDescent="0.35">
      <c r="B10" s="10" t="s">
        <v>4</v>
      </c>
      <c r="C10" s="11" t="s">
        <v>5</v>
      </c>
      <c r="D10" s="12" t="s">
        <v>6</v>
      </c>
      <c r="F10" s="10" t="s">
        <v>4</v>
      </c>
      <c r="G10" s="11" t="s">
        <v>5</v>
      </c>
      <c r="H10" s="12" t="s">
        <v>6</v>
      </c>
    </row>
    <row r="11" spans="2:8" ht="15" thickBot="1" x14ac:dyDescent="0.35">
      <c r="B11" s="13" t="s">
        <v>7</v>
      </c>
      <c r="C11" s="14">
        <v>8</v>
      </c>
      <c r="D11" s="15">
        <f>C11/$C$26</f>
        <v>1.2987012987012987E-3</v>
      </c>
      <c r="F11" s="13" t="s">
        <v>8</v>
      </c>
      <c r="G11" s="14">
        <v>1912</v>
      </c>
      <c r="H11" s="16">
        <f>G11/$G$26</f>
        <v>0.31038961038961038</v>
      </c>
    </row>
    <row r="12" spans="2:8" ht="15" thickBot="1" x14ac:dyDescent="0.35">
      <c r="B12" s="17" t="s">
        <v>9</v>
      </c>
      <c r="C12" s="18">
        <v>108</v>
      </c>
      <c r="D12" s="15">
        <f>C12/$C$26</f>
        <v>1.7532467532467531E-2</v>
      </c>
      <c r="F12" s="17" t="s">
        <v>10</v>
      </c>
      <c r="G12" s="18">
        <v>1272</v>
      </c>
      <c r="H12" s="16">
        <f>G12/$G$26</f>
        <v>0.20649350649350651</v>
      </c>
    </row>
    <row r="13" spans="2:8" ht="15" thickBot="1" x14ac:dyDescent="0.35">
      <c r="B13" s="17" t="s">
        <v>11</v>
      </c>
      <c r="C13" s="18">
        <v>997</v>
      </c>
      <c r="D13" s="15">
        <f>C13/$C$26</f>
        <v>0.16185064935064936</v>
      </c>
      <c r="F13" s="17" t="s">
        <v>11</v>
      </c>
      <c r="G13" s="18">
        <v>997</v>
      </c>
      <c r="H13" s="16">
        <f>G13/$G$26</f>
        <v>0.16185064935064936</v>
      </c>
    </row>
    <row r="14" spans="2:8" ht="15" thickBot="1" x14ac:dyDescent="0.35">
      <c r="B14" s="17" t="s">
        <v>12</v>
      </c>
      <c r="C14" s="18">
        <v>57</v>
      </c>
      <c r="D14" s="15">
        <f>C14/$C$26</f>
        <v>9.2532467532467529E-3</v>
      </c>
      <c r="F14" s="17" t="s">
        <v>13</v>
      </c>
      <c r="G14" s="18">
        <v>693</v>
      </c>
      <c r="H14" s="16">
        <f>G14/$G$26</f>
        <v>0.1125</v>
      </c>
    </row>
    <row r="15" spans="2:8" ht="15" thickBot="1" x14ac:dyDescent="0.35">
      <c r="B15" s="17" t="s">
        <v>14</v>
      </c>
      <c r="C15" s="18">
        <v>23</v>
      </c>
      <c r="D15" s="15">
        <f>C15/$C$26</f>
        <v>3.7337662337662337E-3</v>
      </c>
      <c r="F15" s="17" t="s">
        <v>15</v>
      </c>
      <c r="G15" s="18">
        <v>651</v>
      </c>
      <c r="H15" s="16">
        <f>G15/$G$26</f>
        <v>0.10568181818181818</v>
      </c>
    </row>
    <row r="16" spans="2:8" ht="15" thickBot="1" x14ac:dyDescent="0.35">
      <c r="B16" s="17" t="s">
        <v>16</v>
      </c>
      <c r="C16" s="18">
        <v>41</v>
      </c>
      <c r="D16" s="15">
        <f>C16/$C$26</f>
        <v>6.6558441558441555E-3</v>
      </c>
      <c r="F16" s="17" t="s">
        <v>17</v>
      </c>
      <c r="G16" s="18">
        <v>167</v>
      </c>
      <c r="H16" s="16">
        <f>G16/$G$26</f>
        <v>2.7110389610389609E-2</v>
      </c>
    </row>
    <row r="17" spans="2:8" ht="15" thickBot="1" x14ac:dyDescent="0.35">
      <c r="B17" s="17" t="s">
        <v>8</v>
      </c>
      <c r="C17" s="18">
        <v>1912</v>
      </c>
      <c r="D17" s="15">
        <f>C17/$C$26</f>
        <v>0.31038961038961038</v>
      </c>
      <c r="F17" s="17" t="s">
        <v>18</v>
      </c>
      <c r="G17" s="18">
        <v>164</v>
      </c>
      <c r="H17" s="16">
        <f>G17/$G$26</f>
        <v>2.6623376623376622E-2</v>
      </c>
    </row>
    <row r="18" spans="2:8" ht="15" thickBot="1" x14ac:dyDescent="0.35">
      <c r="B18" s="17" t="s">
        <v>18</v>
      </c>
      <c r="C18" s="18">
        <v>164</v>
      </c>
      <c r="D18" s="15">
        <f>C18/$C$26</f>
        <v>2.6623376623376622E-2</v>
      </c>
      <c r="F18" s="17" t="s">
        <v>9</v>
      </c>
      <c r="G18" s="18">
        <v>108</v>
      </c>
      <c r="H18" s="16">
        <f>G18/$G$26</f>
        <v>1.7532467532467531E-2</v>
      </c>
    </row>
    <row r="19" spans="2:8" ht="15" thickBot="1" x14ac:dyDescent="0.35">
      <c r="B19" s="17" t="s">
        <v>13</v>
      </c>
      <c r="C19" s="18">
        <v>693</v>
      </c>
      <c r="D19" s="15">
        <f>C19/$C$26</f>
        <v>0.1125</v>
      </c>
      <c r="F19" s="17" t="s">
        <v>12</v>
      </c>
      <c r="G19" s="18">
        <v>57</v>
      </c>
      <c r="H19" s="16">
        <f>G19/$G$26</f>
        <v>9.2532467532467529E-3</v>
      </c>
    </row>
    <row r="20" spans="2:8" ht="15" thickBot="1" x14ac:dyDescent="0.35">
      <c r="B20" s="17" t="s">
        <v>15</v>
      </c>
      <c r="C20" s="18">
        <v>651</v>
      </c>
      <c r="D20" s="15">
        <f>C20/$C$26</f>
        <v>0.10568181818181818</v>
      </c>
      <c r="F20" s="17" t="s">
        <v>19</v>
      </c>
      <c r="G20" s="18">
        <v>50</v>
      </c>
      <c r="H20" s="16">
        <f>G20/$G$26</f>
        <v>8.1168831168831161E-3</v>
      </c>
    </row>
    <row r="21" spans="2:8" ht="15" thickBot="1" x14ac:dyDescent="0.35">
      <c r="B21" s="17" t="s">
        <v>19</v>
      </c>
      <c r="C21" s="18">
        <v>50</v>
      </c>
      <c r="D21" s="15">
        <f>C21/$C$26</f>
        <v>8.1168831168831161E-3</v>
      </c>
      <c r="F21" s="17" t="s">
        <v>16</v>
      </c>
      <c r="G21" s="18">
        <v>41</v>
      </c>
      <c r="H21" s="16">
        <f>G21/$G$26</f>
        <v>6.6558441558441555E-3</v>
      </c>
    </row>
    <row r="22" spans="2:8" ht="15" thickBot="1" x14ac:dyDescent="0.35">
      <c r="B22" s="17" t="s">
        <v>20</v>
      </c>
      <c r="C22" s="18">
        <v>10</v>
      </c>
      <c r="D22" s="15">
        <f>C22/$C$26</f>
        <v>1.6233766233766235E-3</v>
      </c>
      <c r="F22" s="17" t="s">
        <v>14</v>
      </c>
      <c r="G22" s="18">
        <v>23</v>
      </c>
      <c r="H22" s="16">
        <f>G22/$G$26</f>
        <v>3.7337662337662337E-3</v>
      </c>
    </row>
    <row r="23" spans="2:8" ht="15" thickBot="1" x14ac:dyDescent="0.35">
      <c r="B23" s="17" t="s">
        <v>21</v>
      </c>
      <c r="C23" s="18">
        <v>7</v>
      </c>
      <c r="D23" s="15">
        <f>C23/$C$26</f>
        <v>1.1363636363636363E-3</v>
      </c>
      <c r="F23" s="17" t="s">
        <v>20</v>
      </c>
      <c r="G23" s="18">
        <v>10</v>
      </c>
      <c r="H23" s="16">
        <f>G23/$G$26</f>
        <v>1.6233766233766235E-3</v>
      </c>
    </row>
    <row r="24" spans="2:8" ht="15" thickBot="1" x14ac:dyDescent="0.35">
      <c r="B24" s="17" t="s">
        <v>10</v>
      </c>
      <c r="C24" s="18">
        <v>1272</v>
      </c>
      <c r="D24" s="15">
        <f>C24/$C$26</f>
        <v>0.20649350649350651</v>
      </c>
      <c r="F24" s="17" t="s">
        <v>7</v>
      </c>
      <c r="G24" s="18">
        <v>8</v>
      </c>
      <c r="H24" s="16">
        <f>G24/$G$26</f>
        <v>1.2987012987012987E-3</v>
      </c>
    </row>
    <row r="25" spans="2:8" ht="15" thickBot="1" x14ac:dyDescent="0.35">
      <c r="B25" s="17" t="s">
        <v>17</v>
      </c>
      <c r="C25" s="18">
        <v>167</v>
      </c>
      <c r="D25" s="15">
        <f>C25/$C$26</f>
        <v>2.7110389610389609E-2</v>
      </c>
      <c r="F25" s="17" t="s">
        <v>21</v>
      </c>
      <c r="G25" s="18">
        <v>7</v>
      </c>
      <c r="H25" s="16">
        <f>G25/$G$26</f>
        <v>1.1363636363636363E-3</v>
      </c>
    </row>
    <row r="26" spans="2:8" ht="30" customHeight="1" thickBot="1" x14ac:dyDescent="0.35">
      <c r="B26" s="19" t="s">
        <v>22</v>
      </c>
      <c r="C26" s="20">
        <v>6160</v>
      </c>
      <c r="D26" s="21">
        <f>C26/$C$26</f>
        <v>1</v>
      </c>
      <c r="E26" s="22"/>
      <c r="F26" s="19" t="s">
        <v>22</v>
      </c>
      <c r="G26" s="23">
        <v>6160</v>
      </c>
      <c r="H26" s="21">
        <f>G26/$G$26</f>
        <v>1</v>
      </c>
    </row>
    <row r="32" spans="2:8" ht="15" thickBot="1" x14ac:dyDescent="0.35"/>
    <row r="33" spans="2:3" ht="15" thickBot="1" x14ac:dyDescent="0.35">
      <c r="B33" s="24" t="s">
        <v>23</v>
      </c>
      <c r="C33" s="25"/>
    </row>
    <row r="34" spans="2:3" ht="29.4" thickBot="1" x14ac:dyDescent="0.35">
      <c r="B34" s="26" t="s">
        <v>24</v>
      </c>
      <c r="C34" s="27" t="s">
        <v>25</v>
      </c>
    </row>
    <row r="35" spans="2:3" x14ac:dyDescent="0.3">
      <c r="B35" s="28" t="s">
        <v>18</v>
      </c>
      <c r="C35" s="29">
        <v>164</v>
      </c>
    </row>
    <row r="36" spans="2:3" x14ac:dyDescent="0.3">
      <c r="B36" s="30" t="s">
        <v>18</v>
      </c>
      <c r="C36" s="31">
        <v>164</v>
      </c>
    </row>
    <row r="37" spans="2:3" x14ac:dyDescent="0.3">
      <c r="B37" s="32" t="s">
        <v>15</v>
      </c>
      <c r="C37" s="33">
        <v>651</v>
      </c>
    </row>
    <row r="38" spans="2:3" x14ac:dyDescent="0.3">
      <c r="B38" s="30" t="s">
        <v>26</v>
      </c>
      <c r="C38" s="31">
        <v>255</v>
      </c>
    </row>
    <row r="39" spans="2:3" x14ac:dyDescent="0.3">
      <c r="B39" s="30" t="s">
        <v>27</v>
      </c>
      <c r="C39" s="31">
        <v>44</v>
      </c>
    </row>
    <row r="40" spans="2:3" x14ac:dyDescent="0.3">
      <c r="B40" s="30" t="s">
        <v>15</v>
      </c>
      <c r="C40" s="31">
        <v>320</v>
      </c>
    </row>
    <row r="41" spans="2:3" x14ac:dyDescent="0.3">
      <c r="B41" s="30" t="s">
        <v>28</v>
      </c>
      <c r="C41" s="31">
        <v>4</v>
      </c>
    </row>
    <row r="42" spans="2:3" x14ac:dyDescent="0.3">
      <c r="B42" s="30" t="s">
        <v>29</v>
      </c>
      <c r="C42" s="31">
        <v>4</v>
      </c>
    </row>
    <row r="43" spans="2:3" x14ac:dyDescent="0.3">
      <c r="B43" s="30" t="s">
        <v>30</v>
      </c>
      <c r="C43" s="31">
        <v>17</v>
      </c>
    </row>
    <row r="44" spans="2:3" x14ac:dyDescent="0.3">
      <c r="B44" s="30" t="s">
        <v>31</v>
      </c>
      <c r="C44" s="31">
        <v>6</v>
      </c>
    </row>
    <row r="45" spans="2:3" x14ac:dyDescent="0.3">
      <c r="B45" s="30" t="s">
        <v>7</v>
      </c>
      <c r="C45" s="31">
        <v>1</v>
      </c>
    </row>
    <row r="46" spans="2:3" x14ac:dyDescent="0.3">
      <c r="B46" s="32" t="s">
        <v>21</v>
      </c>
      <c r="C46" s="33">
        <v>7</v>
      </c>
    </row>
    <row r="47" spans="2:3" x14ac:dyDescent="0.3">
      <c r="B47" s="30" t="s">
        <v>21</v>
      </c>
      <c r="C47" s="31">
        <v>7</v>
      </c>
    </row>
    <row r="48" spans="2:3" x14ac:dyDescent="0.3">
      <c r="B48" s="32" t="s">
        <v>17</v>
      </c>
      <c r="C48" s="33">
        <v>167</v>
      </c>
    </row>
    <row r="49" spans="2:3" x14ac:dyDescent="0.3">
      <c r="B49" s="30" t="s">
        <v>17</v>
      </c>
      <c r="C49" s="31">
        <v>167</v>
      </c>
    </row>
    <row r="50" spans="2:3" x14ac:dyDescent="0.3">
      <c r="B50" s="32" t="s">
        <v>7</v>
      </c>
      <c r="C50" s="33">
        <v>8</v>
      </c>
    </row>
    <row r="51" spans="2:3" x14ac:dyDescent="0.3">
      <c r="B51" s="30" t="s">
        <v>7</v>
      </c>
      <c r="C51" s="31">
        <v>8</v>
      </c>
    </row>
    <row r="52" spans="2:3" x14ac:dyDescent="0.3">
      <c r="B52" s="32" t="s">
        <v>8</v>
      </c>
      <c r="C52" s="33">
        <v>1912</v>
      </c>
    </row>
    <row r="53" spans="2:3" x14ac:dyDescent="0.3">
      <c r="B53" s="30" t="s">
        <v>8</v>
      </c>
      <c r="C53" s="31">
        <v>1912</v>
      </c>
    </row>
    <row r="54" spans="2:3" x14ac:dyDescent="0.3">
      <c r="B54" s="32" t="s">
        <v>10</v>
      </c>
      <c r="C54" s="33">
        <v>1272</v>
      </c>
    </row>
    <row r="55" spans="2:3" x14ac:dyDescent="0.3">
      <c r="B55" s="30" t="s">
        <v>10</v>
      </c>
      <c r="C55" s="31">
        <v>1270</v>
      </c>
    </row>
    <row r="56" spans="2:3" x14ac:dyDescent="0.3">
      <c r="B56" s="30" t="s">
        <v>7</v>
      </c>
      <c r="C56" s="31">
        <v>2</v>
      </c>
    </row>
    <row r="57" spans="2:3" x14ac:dyDescent="0.3">
      <c r="B57" s="32" t="s">
        <v>11</v>
      </c>
      <c r="C57" s="33">
        <v>997</v>
      </c>
    </row>
    <row r="58" spans="2:3" x14ac:dyDescent="0.3">
      <c r="B58" s="30" t="s">
        <v>11</v>
      </c>
      <c r="C58" s="31">
        <v>995</v>
      </c>
    </row>
    <row r="59" spans="2:3" x14ac:dyDescent="0.3">
      <c r="B59" s="30" t="s">
        <v>7</v>
      </c>
      <c r="C59" s="31">
        <v>2</v>
      </c>
    </row>
    <row r="60" spans="2:3" x14ac:dyDescent="0.3">
      <c r="B60" s="32" t="s">
        <v>16</v>
      </c>
      <c r="C60" s="33">
        <v>41</v>
      </c>
    </row>
    <row r="61" spans="2:3" x14ac:dyDescent="0.3">
      <c r="B61" s="30" t="s">
        <v>16</v>
      </c>
      <c r="C61" s="31">
        <v>41</v>
      </c>
    </row>
    <row r="62" spans="2:3" x14ac:dyDescent="0.3">
      <c r="B62" s="32" t="s">
        <v>9</v>
      </c>
      <c r="C62" s="33">
        <v>108</v>
      </c>
    </row>
    <row r="63" spans="2:3" x14ac:dyDescent="0.3">
      <c r="B63" s="30" t="s">
        <v>9</v>
      </c>
      <c r="C63" s="31">
        <v>108</v>
      </c>
    </row>
    <row r="64" spans="2:3" x14ac:dyDescent="0.3">
      <c r="B64" s="32" t="s">
        <v>19</v>
      </c>
      <c r="C64" s="33">
        <v>50</v>
      </c>
    </row>
    <row r="65" spans="2:3" x14ac:dyDescent="0.3">
      <c r="B65" s="30" t="s">
        <v>19</v>
      </c>
      <c r="C65" s="31">
        <v>50</v>
      </c>
    </row>
    <row r="66" spans="2:3" x14ac:dyDescent="0.3">
      <c r="B66" s="32" t="s">
        <v>12</v>
      </c>
      <c r="C66" s="33">
        <v>57</v>
      </c>
    </row>
    <row r="67" spans="2:3" x14ac:dyDescent="0.3">
      <c r="B67" s="30" t="s">
        <v>12</v>
      </c>
      <c r="C67" s="31">
        <v>42</v>
      </c>
    </row>
    <row r="68" spans="2:3" x14ac:dyDescent="0.3">
      <c r="B68" s="30" t="s">
        <v>27</v>
      </c>
      <c r="C68" s="31">
        <v>1</v>
      </c>
    </row>
    <row r="69" spans="2:3" x14ac:dyDescent="0.3">
      <c r="B69" s="30" t="s">
        <v>32</v>
      </c>
      <c r="C69" s="31">
        <v>1</v>
      </c>
    </row>
    <row r="70" spans="2:3" x14ac:dyDescent="0.3">
      <c r="B70" s="30" t="s">
        <v>33</v>
      </c>
      <c r="C70" s="31">
        <v>1</v>
      </c>
    </row>
    <row r="71" spans="2:3" x14ac:dyDescent="0.3">
      <c r="B71" s="30" t="s">
        <v>34</v>
      </c>
      <c r="C71" s="31">
        <v>9</v>
      </c>
    </row>
    <row r="72" spans="2:3" x14ac:dyDescent="0.3">
      <c r="B72" s="30" t="s">
        <v>35</v>
      </c>
      <c r="C72" s="31">
        <v>2</v>
      </c>
    </row>
    <row r="73" spans="2:3" x14ac:dyDescent="0.3">
      <c r="B73" s="30" t="s">
        <v>36</v>
      </c>
      <c r="C73" s="31">
        <v>1</v>
      </c>
    </row>
    <row r="74" spans="2:3" x14ac:dyDescent="0.3">
      <c r="B74" s="32" t="s">
        <v>14</v>
      </c>
      <c r="C74" s="33">
        <v>23</v>
      </c>
    </row>
    <row r="75" spans="2:3" x14ac:dyDescent="0.3">
      <c r="B75" s="30" t="s">
        <v>14</v>
      </c>
      <c r="C75" s="31">
        <v>23</v>
      </c>
    </row>
    <row r="76" spans="2:3" x14ac:dyDescent="0.3">
      <c r="B76" s="32" t="s">
        <v>20</v>
      </c>
      <c r="C76" s="33">
        <v>10</v>
      </c>
    </row>
    <row r="77" spans="2:3" x14ac:dyDescent="0.3">
      <c r="B77" s="30" t="s">
        <v>20</v>
      </c>
      <c r="C77" s="31">
        <v>10</v>
      </c>
    </row>
    <row r="78" spans="2:3" x14ac:dyDescent="0.3">
      <c r="B78" s="32" t="s">
        <v>13</v>
      </c>
      <c r="C78" s="33">
        <v>693</v>
      </c>
    </row>
    <row r="79" spans="2:3" x14ac:dyDescent="0.3">
      <c r="B79" s="30" t="s">
        <v>13</v>
      </c>
      <c r="C79" s="31">
        <v>692</v>
      </c>
    </row>
    <row r="80" spans="2:3" x14ac:dyDescent="0.3">
      <c r="B80" s="30" t="s">
        <v>7</v>
      </c>
      <c r="C80" s="31">
        <v>1</v>
      </c>
    </row>
    <row r="81" spans="2:3" ht="27.6" customHeight="1" thickBot="1" x14ac:dyDescent="0.35">
      <c r="B81" s="34" t="s">
        <v>22</v>
      </c>
      <c r="C81" s="35">
        <v>6160</v>
      </c>
    </row>
  </sheetData>
  <mergeCells count="5">
    <mergeCell ref="B3:H3"/>
    <mergeCell ref="B4:H4"/>
    <mergeCell ref="B9:D9"/>
    <mergeCell ref="F9:H9"/>
    <mergeCell ref="B33:C33"/>
  </mergeCells>
  <conditionalFormatting sqref="D11:D2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2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7ADBD-AD3B-4F73-874F-518A79C5CC35}">
  <sheetPr>
    <tabColor rgb="FF0070C0"/>
  </sheetPr>
  <dimension ref="B2:H129"/>
  <sheetViews>
    <sheetView showGridLines="0" topLeftCell="A43" workbookViewId="0">
      <selection activeCell="B4" sqref="B4:F4"/>
    </sheetView>
  </sheetViews>
  <sheetFormatPr defaultRowHeight="14.4" x14ac:dyDescent="0.3"/>
  <cols>
    <col min="2" max="2" width="49.77734375" customWidth="1"/>
    <col min="3" max="3" width="12.77734375" style="36" customWidth="1"/>
    <col min="4" max="4" width="12.77734375" customWidth="1"/>
    <col min="6" max="6" width="49.77734375" customWidth="1"/>
    <col min="7" max="8" width="12.77734375" customWidth="1"/>
    <col min="258" max="258" width="49.77734375" customWidth="1"/>
    <col min="259" max="260" width="12.77734375" customWidth="1"/>
    <col min="262" max="262" width="49.77734375" customWidth="1"/>
    <col min="263" max="264" width="12.77734375" customWidth="1"/>
    <col min="514" max="514" width="49.77734375" customWidth="1"/>
    <col min="515" max="516" width="12.77734375" customWidth="1"/>
    <col min="518" max="518" width="49.77734375" customWidth="1"/>
    <col min="519" max="520" width="12.77734375" customWidth="1"/>
    <col min="770" max="770" width="49.77734375" customWidth="1"/>
    <col min="771" max="772" width="12.77734375" customWidth="1"/>
    <col min="774" max="774" width="49.77734375" customWidth="1"/>
    <col min="775" max="776" width="12.77734375" customWidth="1"/>
    <col min="1026" max="1026" width="49.77734375" customWidth="1"/>
    <col min="1027" max="1028" width="12.77734375" customWidth="1"/>
    <col min="1030" max="1030" width="49.77734375" customWidth="1"/>
    <col min="1031" max="1032" width="12.77734375" customWidth="1"/>
    <col min="1282" max="1282" width="49.77734375" customWidth="1"/>
    <col min="1283" max="1284" width="12.77734375" customWidth="1"/>
    <col min="1286" max="1286" width="49.77734375" customWidth="1"/>
    <col min="1287" max="1288" width="12.77734375" customWidth="1"/>
    <col min="1538" max="1538" width="49.77734375" customWidth="1"/>
    <col min="1539" max="1540" width="12.77734375" customWidth="1"/>
    <col min="1542" max="1542" width="49.77734375" customWidth="1"/>
    <col min="1543" max="1544" width="12.77734375" customWidth="1"/>
    <col min="1794" max="1794" width="49.77734375" customWidth="1"/>
    <col min="1795" max="1796" width="12.77734375" customWidth="1"/>
    <col min="1798" max="1798" width="49.77734375" customWidth="1"/>
    <col min="1799" max="1800" width="12.77734375" customWidth="1"/>
    <col min="2050" max="2050" width="49.77734375" customWidth="1"/>
    <col min="2051" max="2052" width="12.77734375" customWidth="1"/>
    <col min="2054" max="2054" width="49.77734375" customWidth="1"/>
    <col min="2055" max="2056" width="12.77734375" customWidth="1"/>
    <col min="2306" max="2306" width="49.77734375" customWidth="1"/>
    <col min="2307" max="2308" width="12.77734375" customWidth="1"/>
    <col min="2310" max="2310" width="49.77734375" customWidth="1"/>
    <col min="2311" max="2312" width="12.77734375" customWidth="1"/>
    <col min="2562" max="2562" width="49.77734375" customWidth="1"/>
    <col min="2563" max="2564" width="12.77734375" customWidth="1"/>
    <col min="2566" max="2566" width="49.77734375" customWidth="1"/>
    <col min="2567" max="2568" width="12.77734375" customWidth="1"/>
    <col min="2818" max="2818" width="49.77734375" customWidth="1"/>
    <col min="2819" max="2820" width="12.77734375" customWidth="1"/>
    <col min="2822" max="2822" width="49.77734375" customWidth="1"/>
    <col min="2823" max="2824" width="12.77734375" customWidth="1"/>
    <col min="3074" max="3074" width="49.77734375" customWidth="1"/>
    <col min="3075" max="3076" width="12.77734375" customWidth="1"/>
    <col min="3078" max="3078" width="49.77734375" customWidth="1"/>
    <col min="3079" max="3080" width="12.77734375" customWidth="1"/>
    <col min="3330" max="3330" width="49.77734375" customWidth="1"/>
    <col min="3331" max="3332" width="12.77734375" customWidth="1"/>
    <col min="3334" max="3334" width="49.77734375" customWidth="1"/>
    <col min="3335" max="3336" width="12.77734375" customWidth="1"/>
    <col min="3586" max="3586" width="49.77734375" customWidth="1"/>
    <col min="3587" max="3588" width="12.77734375" customWidth="1"/>
    <col min="3590" max="3590" width="49.77734375" customWidth="1"/>
    <col min="3591" max="3592" width="12.77734375" customWidth="1"/>
    <col min="3842" max="3842" width="49.77734375" customWidth="1"/>
    <col min="3843" max="3844" width="12.77734375" customWidth="1"/>
    <col min="3846" max="3846" width="49.77734375" customWidth="1"/>
    <col min="3847" max="3848" width="12.77734375" customWidth="1"/>
    <col min="4098" max="4098" width="49.77734375" customWidth="1"/>
    <col min="4099" max="4100" width="12.77734375" customWidth="1"/>
    <col min="4102" max="4102" width="49.77734375" customWidth="1"/>
    <col min="4103" max="4104" width="12.77734375" customWidth="1"/>
    <col min="4354" max="4354" width="49.77734375" customWidth="1"/>
    <col min="4355" max="4356" width="12.77734375" customWidth="1"/>
    <col min="4358" max="4358" width="49.77734375" customWidth="1"/>
    <col min="4359" max="4360" width="12.77734375" customWidth="1"/>
    <col min="4610" max="4610" width="49.77734375" customWidth="1"/>
    <col min="4611" max="4612" width="12.77734375" customWidth="1"/>
    <col min="4614" max="4614" width="49.77734375" customWidth="1"/>
    <col min="4615" max="4616" width="12.77734375" customWidth="1"/>
    <col min="4866" max="4866" width="49.77734375" customWidth="1"/>
    <col min="4867" max="4868" width="12.77734375" customWidth="1"/>
    <col min="4870" max="4870" width="49.77734375" customWidth="1"/>
    <col min="4871" max="4872" width="12.77734375" customWidth="1"/>
    <col min="5122" max="5122" width="49.77734375" customWidth="1"/>
    <col min="5123" max="5124" width="12.77734375" customWidth="1"/>
    <col min="5126" max="5126" width="49.77734375" customWidth="1"/>
    <col min="5127" max="5128" width="12.77734375" customWidth="1"/>
    <col min="5378" max="5378" width="49.77734375" customWidth="1"/>
    <col min="5379" max="5380" width="12.77734375" customWidth="1"/>
    <col min="5382" max="5382" width="49.77734375" customWidth="1"/>
    <col min="5383" max="5384" width="12.77734375" customWidth="1"/>
    <col min="5634" max="5634" width="49.77734375" customWidth="1"/>
    <col min="5635" max="5636" width="12.77734375" customWidth="1"/>
    <col min="5638" max="5638" width="49.77734375" customWidth="1"/>
    <col min="5639" max="5640" width="12.77734375" customWidth="1"/>
    <col min="5890" max="5890" width="49.77734375" customWidth="1"/>
    <col min="5891" max="5892" width="12.77734375" customWidth="1"/>
    <col min="5894" max="5894" width="49.77734375" customWidth="1"/>
    <col min="5895" max="5896" width="12.77734375" customWidth="1"/>
    <col min="6146" max="6146" width="49.77734375" customWidth="1"/>
    <col min="6147" max="6148" width="12.77734375" customWidth="1"/>
    <col min="6150" max="6150" width="49.77734375" customWidth="1"/>
    <col min="6151" max="6152" width="12.77734375" customWidth="1"/>
    <col min="6402" max="6402" width="49.77734375" customWidth="1"/>
    <col min="6403" max="6404" width="12.77734375" customWidth="1"/>
    <col min="6406" max="6406" width="49.77734375" customWidth="1"/>
    <col min="6407" max="6408" width="12.77734375" customWidth="1"/>
    <col min="6658" max="6658" width="49.77734375" customWidth="1"/>
    <col min="6659" max="6660" width="12.77734375" customWidth="1"/>
    <col min="6662" max="6662" width="49.77734375" customWidth="1"/>
    <col min="6663" max="6664" width="12.77734375" customWidth="1"/>
    <col min="6914" max="6914" width="49.77734375" customWidth="1"/>
    <col min="6915" max="6916" width="12.77734375" customWidth="1"/>
    <col min="6918" max="6918" width="49.77734375" customWidth="1"/>
    <col min="6919" max="6920" width="12.77734375" customWidth="1"/>
    <col min="7170" max="7170" width="49.77734375" customWidth="1"/>
    <col min="7171" max="7172" width="12.77734375" customWidth="1"/>
    <col min="7174" max="7174" width="49.77734375" customWidth="1"/>
    <col min="7175" max="7176" width="12.77734375" customWidth="1"/>
    <col min="7426" max="7426" width="49.77734375" customWidth="1"/>
    <col min="7427" max="7428" width="12.77734375" customWidth="1"/>
    <col min="7430" max="7430" width="49.77734375" customWidth="1"/>
    <col min="7431" max="7432" width="12.77734375" customWidth="1"/>
    <col min="7682" max="7682" width="49.77734375" customWidth="1"/>
    <col min="7683" max="7684" width="12.77734375" customWidth="1"/>
    <col min="7686" max="7686" width="49.77734375" customWidth="1"/>
    <col min="7687" max="7688" width="12.77734375" customWidth="1"/>
    <col min="7938" max="7938" width="49.77734375" customWidth="1"/>
    <col min="7939" max="7940" width="12.77734375" customWidth="1"/>
    <col min="7942" max="7942" width="49.77734375" customWidth="1"/>
    <col min="7943" max="7944" width="12.77734375" customWidth="1"/>
    <col min="8194" max="8194" width="49.77734375" customWidth="1"/>
    <col min="8195" max="8196" width="12.77734375" customWidth="1"/>
    <col min="8198" max="8198" width="49.77734375" customWidth="1"/>
    <col min="8199" max="8200" width="12.77734375" customWidth="1"/>
    <col min="8450" max="8450" width="49.77734375" customWidth="1"/>
    <col min="8451" max="8452" width="12.77734375" customWidth="1"/>
    <col min="8454" max="8454" width="49.77734375" customWidth="1"/>
    <col min="8455" max="8456" width="12.77734375" customWidth="1"/>
    <col min="8706" max="8706" width="49.77734375" customWidth="1"/>
    <col min="8707" max="8708" width="12.77734375" customWidth="1"/>
    <col min="8710" max="8710" width="49.77734375" customWidth="1"/>
    <col min="8711" max="8712" width="12.77734375" customWidth="1"/>
    <col min="8962" max="8962" width="49.77734375" customWidth="1"/>
    <col min="8963" max="8964" width="12.77734375" customWidth="1"/>
    <col min="8966" max="8966" width="49.77734375" customWidth="1"/>
    <col min="8967" max="8968" width="12.77734375" customWidth="1"/>
    <col min="9218" max="9218" width="49.77734375" customWidth="1"/>
    <col min="9219" max="9220" width="12.77734375" customWidth="1"/>
    <col min="9222" max="9222" width="49.77734375" customWidth="1"/>
    <col min="9223" max="9224" width="12.77734375" customWidth="1"/>
    <col min="9474" max="9474" width="49.77734375" customWidth="1"/>
    <col min="9475" max="9476" width="12.77734375" customWidth="1"/>
    <col min="9478" max="9478" width="49.77734375" customWidth="1"/>
    <col min="9479" max="9480" width="12.77734375" customWidth="1"/>
    <col min="9730" max="9730" width="49.77734375" customWidth="1"/>
    <col min="9731" max="9732" width="12.77734375" customWidth="1"/>
    <col min="9734" max="9734" width="49.77734375" customWidth="1"/>
    <col min="9735" max="9736" width="12.77734375" customWidth="1"/>
    <col min="9986" max="9986" width="49.77734375" customWidth="1"/>
    <col min="9987" max="9988" width="12.77734375" customWidth="1"/>
    <col min="9990" max="9990" width="49.77734375" customWidth="1"/>
    <col min="9991" max="9992" width="12.77734375" customWidth="1"/>
    <col min="10242" max="10242" width="49.77734375" customWidth="1"/>
    <col min="10243" max="10244" width="12.77734375" customWidth="1"/>
    <col min="10246" max="10246" width="49.77734375" customWidth="1"/>
    <col min="10247" max="10248" width="12.77734375" customWidth="1"/>
    <col min="10498" max="10498" width="49.77734375" customWidth="1"/>
    <col min="10499" max="10500" width="12.77734375" customWidth="1"/>
    <col min="10502" max="10502" width="49.77734375" customWidth="1"/>
    <col min="10503" max="10504" width="12.77734375" customWidth="1"/>
    <col min="10754" max="10754" width="49.77734375" customWidth="1"/>
    <col min="10755" max="10756" width="12.77734375" customWidth="1"/>
    <col min="10758" max="10758" width="49.77734375" customWidth="1"/>
    <col min="10759" max="10760" width="12.77734375" customWidth="1"/>
    <col min="11010" max="11010" width="49.77734375" customWidth="1"/>
    <col min="11011" max="11012" width="12.77734375" customWidth="1"/>
    <col min="11014" max="11014" width="49.77734375" customWidth="1"/>
    <col min="11015" max="11016" width="12.77734375" customWidth="1"/>
    <col min="11266" max="11266" width="49.77734375" customWidth="1"/>
    <col min="11267" max="11268" width="12.77734375" customWidth="1"/>
    <col min="11270" max="11270" width="49.77734375" customWidth="1"/>
    <col min="11271" max="11272" width="12.77734375" customWidth="1"/>
    <col min="11522" max="11522" width="49.77734375" customWidth="1"/>
    <col min="11523" max="11524" width="12.77734375" customWidth="1"/>
    <col min="11526" max="11526" width="49.77734375" customWidth="1"/>
    <col min="11527" max="11528" width="12.77734375" customWidth="1"/>
    <col min="11778" max="11778" width="49.77734375" customWidth="1"/>
    <col min="11779" max="11780" width="12.77734375" customWidth="1"/>
    <col min="11782" max="11782" width="49.77734375" customWidth="1"/>
    <col min="11783" max="11784" width="12.77734375" customWidth="1"/>
    <col min="12034" max="12034" width="49.77734375" customWidth="1"/>
    <col min="12035" max="12036" width="12.77734375" customWidth="1"/>
    <col min="12038" max="12038" width="49.77734375" customWidth="1"/>
    <col min="12039" max="12040" width="12.77734375" customWidth="1"/>
    <col min="12290" max="12290" width="49.77734375" customWidth="1"/>
    <col min="12291" max="12292" width="12.77734375" customWidth="1"/>
    <col min="12294" max="12294" width="49.77734375" customWidth="1"/>
    <col min="12295" max="12296" width="12.77734375" customWidth="1"/>
    <col min="12546" max="12546" width="49.77734375" customWidth="1"/>
    <col min="12547" max="12548" width="12.77734375" customWidth="1"/>
    <col min="12550" max="12550" width="49.77734375" customWidth="1"/>
    <col min="12551" max="12552" width="12.77734375" customWidth="1"/>
    <col min="12802" max="12802" width="49.77734375" customWidth="1"/>
    <col min="12803" max="12804" width="12.77734375" customWidth="1"/>
    <col min="12806" max="12806" width="49.77734375" customWidth="1"/>
    <col min="12807" max="12808" width="12.77734375" customWidth="1"/>
    <col min="13058" max="13058" width="49.77734375" customWidth="1"/>
    <col min="13059" max="13060" width="12.77734375" customWidth="1"/>
    <col min="13062" max="13062" width="49.77734375" customWidth="1"/>
    <col min="13063" max="13064" width="12.77734375" customWidth="1"/>
    <col min="13314" max="13314" width="49.77734375" customWidth="1"/>
    <col min="13315" max="13316" width="12.77734375" customWidth="1"/>
    <col min="13318" max="13318" width="49.77734375" customWidth="1"/>
    <col min="13319" max="13320" width="12.77734375" customWidth="1"/>
    <col min="13570" max="13570" width="49.77734375" customWidth="1"/>
    <col min="13571" max="13572" width="12.77734375" customWidth="1"/>
    <col min="13574" max="13574" width="49.77734375" customWidth="1"/>
    <col min="13575" max="13576" width="12.77734375" customWidth="1"/>
    <col min="13826" max="13826" width="49.77734375" customWidth="1"/>
    <col min="13827" max="13828" width="12.77734375" customWidth="1"/>
    <col min="13830" max="13830" width="49.77734375" customWidth="1"/>
    <col min="13831" max="13832" width="12.77734375" customWidth="1"/>
    <col min="14082" max="14082" width="49.77734375" customWidth="1"/>
    <col min="14083" max="14084" width="12.77734375" customWidth="1"/>
    <col min="14086" max="14086" width="49.77734375" customWidth="1"/>
    <col min="14087" max="14088" width="12.77734375" customWidth="1"/>
    <col min="14338" max="14338" width="49.77734375" customWidth="1"/>
    <col min="14339" max="14340" width="12.77734375" customWidth="1"/>
    <col min="14342" max="14342" width="49.77734375" customWidth="1"/>
    <col min="14343" max="14344" width="12.77734375" customWidth="1"/>
    <col min="14594" max="14594" width="49.77734375" customWidth="1"/>
    <col min="14595" max="14596" width="12.77734375" customWidth="1"/>
    <col min="14598" max="14598" width="49.77734375" customWidth="1"/>
    <col min="14599" max="14600" width="12.77734375" customWidth="1"/>
    <col min="14850" max="14850" width="49.77734375" customWidth="1"/>
    <col min="14851" max="14852" width="12.77734375" customWidth="1"/>
    <col min="14854" max="14854" width="49.77734375" customWidth="1"/>
    <col min="14855" max="14856" width="12.77734375" customWidth="1"/>
    <col min="15106" max="15106" width="49.77734375" customWidth="1"/>
    <col min="15107" max="15108" width="12.77734375" customWidth="1"/>
    <col min="15110" max="15110" width="49.77734375" customWidth="1"/>
    <col min="15111" max="15112" width="12.77734375" customWidth="1"/>
    <col min="15362" max="15362" width="49.77734375" customWidth="1"/>
    <col min="15363" max="15364" width="12.77734375" customWidth="1"/>
    <col min="15366" max="15366" width="49.77734375" customWidth="1"/>
    <col min="15367" max="15368" width="12.77734375" customWidth="1"/>
    <col min="15618" max="15618" width="49.77734375" customWidth="1"/>
    <col min="15619" max="15620" width="12.77734375" customWidth="1"/>
    <col min="15622" max="15622" width="49.77734375" customWidth="1"/>
    <col min="15623" max="15624" width="12.77734375" customWidth="1"/>
    <col min="15874" max="15874" width="49.77734375" customWidth="1"/>
    <col min="15875" max="15876" width="12.77734375" customWidth="1"/>
    <col min="15878" max="15878" width="49.77734375" customWidth="1"/>
    <col min="15879" max="15880" width="12.77734375" customWidth="1"/>
    <col min="16130" max="16130" width="49.77734375" customWidth="1"/>
    <col min="16131" max="16132" width="12.77734375" customWidth="1"/>
    <col min="16134" max="16134" width="49.77734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" t="s">
        <v>37</v>
      </c>
      <c r="C3" s="2"/>
      <c r="D3" s="2"/>
      <c r="E3" s="2"/>
      <c r="F3" s="2"/>
      <c r="G3" s="37"/>
      <c r="H3" s="38"/>
    </row>
    <row r="4" spans="2:8" ht="34.950000000000003" customHeight="1" thickBot="1" x14ac:dyDescent="0.35">
      <c r="B4" s="39" t="s">
        <v>1</v>
      </c>
      <c r="C4" s="40"/>
      <c r="D4" s="40"/>
      <c r="E4" s="40"/>
      <c r="F4" s="40"/>
      <c r="G4" s="41"/>
      <c r="H4" s="42"/>
    </row>
    <row r="6" spans="2:8" ht="15" thickBot="1" x14ac:dyDescent="0.35"/>
    <row r="7" spans="2:8" ht="30.6" customHeight="1" thickBot="1" x14ac:dyDescent="0.35">
      <c r="B7" s="7" t="s">
        <v>38</v>
      </c>
      <c r="C7" s="8"/>
      <c r="D7" s="9"/>
      <c r="F7" s="43" t="s">
        <v>39</v>
      </c>
      <c r="G7" s="44"/>
      <c r="H7" s="45"/>
    </row>
    <row r="8" spans="2:8" ht="30" customHeight="1" thickBot="1" x14ac:dyDescent="0.35">
      <c r="B8" s="10" t="s">
        <v>4</v>
      </c>
      <c r="C8" s="46" t="s">
        <v>5</v>
      </c>
      <c r="D8" s="47" t="s">
        <v>6</v>
      </c>
      <c r="F8" s="10" t="s">
        <v>4</v>
      </c>
      <c r="G8" s="11" t="s">
        <v>5</v>
      </c>
      <c r="H8" s="47" t="s">
        <v>6</v>
      </c>
    </row>
    <row r="9" spans="2:8" ht="15" thickBot="1" x14ac:dyDescent="0.35">
      <c r="B9" s="13" t="s">
        <v>7</v>
      </c>
      <c r="C9" s="48">
        <v>73</v>
      </c>
      <c r="D9" s="49">
        <f>C9/$C$38</f>
        <v>2.1395076201641265E-2</v>
      </c>
      <c r="F9" s="13" t="s">
        <v>10</v>
      </c>
      <c r="G9" s="50">
        <v>632</v>
      </c>
      <c r="H9" s="51">
        <f>G9/$G$38</f>
        <v>0.18522860492379836</v>
      </c>
    </row>
    <row r="10" spans="2:8" ht="15" thickBot="1" x14ac:dyDescent="0.35">
      <c r="B10" s="17" t="s">
        <v>40</v>
      </c>
      <c r="C10" s="52">
        <v>8</v>
      </c>
      <c r="D10" s="49">
        <f>C10/$C$38</f>
        <v>2.3446658851113715E-3</v>
      </c>
      <c r="F10" s="17" t="s">
        <v>8</v>
      </c>
      <c r="G10" s="31">
        <v>527</v>
      </c>
      <c r="H10" s="51">
        <f>G10/$G$38</f>
        <v>0.15445486518171161</v>
      </c>
    </row>
    <row r="11" spans="2:8" ht="15" thickBot="1" x14ac:dyDescent="0.35">
      <c r="B11" s="17" t="s">
        <v>41</v>
      </c>
      <c r="C11" s="52">
        <v>3</v>
      </c>
      <c r="D11" s="49">
        <f>C11/$C$38</f>
        <v>8.7924970691676441E-4</v>
      </c>
      <c r="F11" s="17" t="s">
        <v>42</v>
      </c>
      <c r="G11" s="31">
        <v>448</v>
      </c>
      <c r="H11" s="51">
        <f>G11/$G$38</f>
        <v>0.13130128956623682</v>
      </c>
    </row>
    <row r="12" spans="2:8" ht="15" thickBot="1" x14ac:dyDescent="0.35">
      <c r="B12" s="17" t="s">
        <v>9</v>
      </c>
      <c r="C12" s="52">
        <v>28</v>
      </c>
      <c r="D12" s="49">
        <f>C12/$C$38</f>
        <v>8.2063305978898014E-3</v>
      </c>
      <c r="F12" s="17" t="s">
        <v>43</v>
      </c>
      <c r="G12" s="31">
        <v>359</v>
      </c>
      <c r="H12" s="51">
        <f>G12/$G$38</f>
        <v>0.1052168815943728</v>
      </c>
    </row>
    <row r="13" spans="2:8" ht="15" thickBot="1" x14ac:dyDescent="0.35">
      <c r="B13" s="17" t="s">
        <v>44</v>
      </c>
      <c r="C13" s="52">
        <v>20</v>
      </c>
      <c r="D13" s="49">
        <f>C13/$C$38</f>
        <v>5.8616647127784291E-3</v>
      </c>
      <c r="F13" s="17" t="s">
        <v>15</v>
      </c>
      <c r="G13" s="31">
        <v>281</v>
      </c>
      <c r="H13" s="51">
        <f>G13/$G$38</f>
        <v>8.2356389214536932E-2</v>
      </c>
    </row>
    <row r="14" spans="2:8" ht="15" thickBot="1" x14ac:dyDescent="0.35">
      <c r="B14" s="17" t="s">
        <v>11</v>
      </c>
      <c r="C14" s="52">
        <v>101</v>
      </c>
      <c r="D14" s="49">
        <f>C14/$C$38</f>
        <v>2.9601406799531067E-2</v>
      </c>
      <c r="F14" s="17" t="s">
        <v>13</v>
      </c>
      <c r="G14" s="31">
        <v>251</v>
      </c>
      <c r="H14" s="51">
        <f>G14/$G$38</f>
        <v>7.3563892145369292E-2</v>
      </c>
    </row>
    <row r="15" spans="2:8" ht="15" thickBot="1" x14ac:dyDescent="0.35">
      <c r="B15" s="17" t="s">
        <v>45</v>
      </c>
      <c r="C15" s="52">
        <v>1</v>
      </c>
      <c r="D15" s="49">
        <f>C15/$C$38</f>
        <v>2.9308323563892143E-4</v>
      </c>
      <c r="F15" s="17" t="s">
        <v>46</v>
      </c>
      <c r="G15" s="31">
        <v>232</v>
      </c>
      <c r="H15" s="51">
        <f>G15/$G$38</f>
        <v>6.799531066822978E-2</v>
      </c>
    </row>
    <row r="16" spans="2:8" ht="15" thickBot="1" x14ac:dyDescent="0.35">
      <c r="B16" s="17" t="s">
        <v>47</v>
      </c>
      <c r="C16" s="52">
        <v>18</v>
      </c>
      <c r="D16" s="49">
        <f>C16/$C$38</f>
        <v>5.275498241500586E-3</v>
      </c>
      <c r="F16" s="17" t="s">
        <v>48</v>
      </c>
      <c r="G16" s="31">
        <v>128</v>
      </c>
      <c r="H16" s="51">
        <f>G16/$G$38</f>
        <v>3.7514654161781943E-2</v>
      </c>
    </row>
    <row r="17" spans="2:8" ht="15" thickBot="1" x14ac:dyDescent="0.35">
      <c r="B17" s="17" t="s">
        <v>12</v>
      </c>
      <c r="C17" s="52">
        <v>60</v>
      </c>
      <c r="D17" s="49">
        <f>C17/$C$38</f>
        <v>1.7584994138335287E-2</v>
      </c>
      <c r="F17" s="17" t="s">
        <v>11</v>
      </c>
      <c r="G17" s="31">
        <v>101</v>
      </c>
      <c r="H17" s="51">
        <f>G17/$G$38</f>
        <v>2.9601406799531067E-2</v>
      </c>
    </row>
    <row r="18" spans="2:8" ht="15" thickBot="1" x14ac:dyDescent="0.35">
      <c r="B18" s="17" t="s">
        <v>14</v>
      </c>
      <c r="C18" s="52">
        <v>9</v>
      </c>
      <c r="D18" s="49">
        <f>C18/$C$38</f>
        <v>2.637749120750293E-3</v>
      </c>
      <c r="F18" s="17" t="s">
        <v>7</v>
      </c>
      <c r="G18" s="31">
        <v>73</v>
      </c>
      <c r="H18" s="51">
        <f>G18/$G$38</f>
        <v>2.1395076201641265E-2</v>
      </c>
    </row>
    <row r="19" spans="2:8" ht="15" thickBot="1" x14ac:dyDescent="0.35">
      <c r="B19" s="17" t="s">
        <v>16</v>
      </c>
      <c r="C19" s="52">
        <v>44</v>
      </c>
      <c r="D19" s="49">
        <f>C19/$C$38</f>
        <v>1.2895662368112544E-2</v>
      </c>
      <c r="F19" s="17" t="s">
        <v>12</v>
      </c>
      <c r="G19" s="31">
        <v>60</v>
      </c>
      <c r="H19" s="51">
        <f>G19/$G$38</f>
        <v>1.7584994138335287E-2</v>
      </c>
    </row>
    <row r="20" spans="2:8" ht="15" thickBot="1" x14ac:dyDescent="0.35">
      <c r="B20" s="17" t="s">
        <v>49</v>
      </c>
      <c r="C20" s="52">
        <v>8</v>
      </c>
      <c r="D20" s="49">
        <f>C20/$C$38</f>
        <v>2.3446658851113715E-3</v>
      </c>
      <c r="F20" s="17" t="s">
        <v>50</v>
      </c>
      <c r="G20" s="31">
        <v>54</v>
      </c>
      <c r="H20" s="51">
        <f>G20/$G$38</f>
        <v>1.5826494724501757E-2</v>
      </c>
    </row>
    <row r="21" spans="2:8" ht="15" thickBot="1" x14ac:dyDescent="0.35">
      <c r="B21" s="17" t="s">
        <v>8</v>
      </c>
      <c r="C21" s="52">
        <v>527</v>
      </c>
      <c r="D21" s="49">
        <f>C21/$C$38</f>
        <v>0.15445486518171161</v>
      </c>
      <c r="F21" s="17" t="s">
        <v>18</v>
      </c>
      <c r="G21" s="31">
        <v>52</v>
      </c>
      <c r="H21" s="51">
        <f>G21/$G$38</f>
        <v>1.5240328253223915E-2</v>
      </c>
    </row>
    <row r="22" spans="2:8" ht="15" thickBot="1" x14ac:dyDescent="0.35">
      <c r="B22" s="17" t="s">
        <v>46</v>
      </c>
      <c r="C22" s="52">
        <v>232</v>
      </c>
      <c r="D22" s="49">
        <f>C22/$C$38</f>
        <v>6.799531066822978E-2</v>
      </c>
      <c r="F22" s="17" t="s">
        <v>16</v>
      </c>
      <c r="G22" s="31">
        <v>44</v>
      </c>
      <c r="H22" s="51">
        <f>G22/$G$38</f>
        <v>1.2895662368112544E-2</v>
      </c>
    </row>
    <row r="23" spans="2:8" ht="15" thickBot="1" x14ac:dyDescent="0.35">
      <c r="B23" s="17" t="s">
        <v>18</v>
      </c>
      <c r="C23" s="52">
        <v>52</v>
      </c>
      <c r="D23" s="49">
        <f>C23/$C$38</f>
        <v>1.5240328253223915E-2</v>
      </c>
      <c r="F23" s="17" t="s">
        <v>17</v>
      </c>
      <c r="G23" s="31">
        <v>32</v>
      </c>
      <c r="H23" s="51">
        <f>G23/$G$38</f>
        <v>9.3786635404454859E-3</v>
      </c>
    </row>
    <row r="24" spans="2:8" ht="15" thickBot="1" x14ac:dyDescent="0.35">
      <c r="B24" s="17" t="s">
        <v>50</v>
      </c>
      <c r="C24" s="52">
        <v>54</v>
      </c>
      <c r="D24" s="49">
        <f>C24/$C$38</f>
        <v>1.5826494724501757E-2</v>
      </c>
      <c r="F24" s="17" t="s">
        <v>9</v>
      </c>
      <c r="G24" s="31">
        <v>28</v>
      </c>
      <c r="H24" s="51">
        <f>G24/$G$38</f>
        <v>8.2063305978898014E-3</v>
      </c>
    </row>
    <row r="25" spans="2:8" ht="15" thickBot="1" x14ac:dyDescent="0.35">
      <c r="B25" s="17" t="s">
        <v>13</v>
      </c>
      <c r="C25" s="52">
        <v>251</v>
      </c>
      <c r="D25" s="49">
        <f>C25/$C$38</f>
        <v>7.3563892145369292E-2</v>
      </c>
      <c r="F25" s="17" t="s">
        <v>44</v>
      </c>
      <c r="G25" s="31">
        <v>20</v>
      </c>
      <c r="H25" s="51">
        <f>G25/$G$38</f>
        <v>5.8616647127784291E-3</v>
      </c>
    </row>
    <row r="26" spans="2:8" ht="15" thickBot="1" x14ac:dyDescent="0.35">
      <c r="B26" s="17" t="s">
        <v>15</v>
      </c>
      <c r="C26" s="52">
        <v>281</v>
      </c>
      <c r="D26" s="49">
        <f>C26/$C$38</f>
        <v>8.2356389214536932E-2</v>
      </c>
      <c r="F26" s="17" t="s">
        <v>47</v>
      </c>
      <c r="G26" s="31">
        <v>18</v>
      </c>
      <c r="H26" s="51">
        <f>G26/$G$38</f>
        <v>5.275498241500586E-3</v>
      </c>
    </row>
    <row r="27" spans="2:8" ht="15" thickBot="1" x14ac:dyDescent="0.35">
      <c r="B27" s="17" t="s">
        <v>48</v>
      </c>
      <c r="C27" s="52">
        <v>128</v>
      </c>
      <c r="D27" s="49">
        <f>C27/$C$38</f>
        <v>3.7514654161781943E-2</v>
      </c>
      <c r="F27" s="17" t="s">
        <v>19</v>
      </c>
      <c r="G27" s="31">
        <v>14</v>
      </c>
      <c r="H27" s="51">
        <f>G27/$G$38</f>
        <v>4.1031652989449007E-3</v>
      </c>
    </row>
    <row r="28" spans="2:8" ht="15" thickBot="1" x14ac:dyDescent="0.35">
      <c r="B28" s="17" t="s">
        <v>51</v>
      </c>
      <c r="C28" s="52">
        <v>1</v>
      </c>
      <c r="D28" s="49">
        <f>C28/$C$38</f>
        <v>2.9308323563892143E-4</v>
      </c>
      <c r="F28" s="17" t="s">
        <v>52</v>
      </c>
      <c r="G28" s="31">
        <v>14</v>
      </c>
      <c r="H28" s="51">
        <f>G28/$G$38</f>
        <v>4.1031652989449007E-3</v>
      </c>
    </row>
    <row r="29" spans="2:8" ht="15" thickBot="1" x14ac:dyDescent="0.35">
      <c r="B29" s="17" t="s">
        <v>19</v>
      </c>
      <c r="C29" s="52">
        <v>14</v>
      </c>
      <c r="D29" s="49">
        <f>C29/$C$38</f>
        <v>4.1031652989449007E-3</v>
      </c>
      <c r="F29" s="17" t="s">
        <v>21</v>
      </c>
      <c r="G29" s="31">
        <v>10</v>
      </c>
      <c r="H29" s="51">
        <f>G29/$G$38</f>
        <v>2.9308323563892145E-3</v>
      </c>
    </row>
    <row r="30" spans="2:8" ht="15" thickBot="1" x14ac:dyDescent="0.35">
      <c r="B30" s="17" t="s">
        <v>52</v>
      </c>
      <c r="C30" s="52">
        <v>14</v>
      </c>
      <c r="D30" s="49">
        <f>C30/$C$38</f>
        <v>4.1031652989449007E-3</v>
      </c>
      <c r="F30" s="17" t="s">
        <v>14</v>
      </c>
      <c r="G30" s="31">
        <v>9</v>
      </c>
      <c r="H30" s="51">
        <f>G30/$G$38</f>
        <v>2.637749120750293E-3</v>
      </c>
    </row>
    <row r="31" spans="2:8" ht="15" thickBot="1" x14ac:dyDescent="0.35">
      <c r="B31" s="17" t="s">
        <v>53</v>
      </c>
      <c r="C31" s="52">
        <v>1</v>
      </c>
      <c r="D31" s="49">
        <f>C31/$C$38</f>
        <v>2.9308323563892143E-4</v>
      </c>
      <c r="F31" s="17" t="s">
        <v>40</v>
      </c>
      <c r="G31" s="31">
        <v>8</v>
      </c>
      <c r="H31" s="51">
        <f>G31/$G$38</f>
        <v>2.3446658851113715E-3</v>
      </c>
    </row>
    <row r="32" spans="2:8" ht="15" thickBot="1" x14ac:dyDescent="0.35">
      <c r="B32" s="17" t="s">
        <v>21</v>
      </c>
      <c r="C32" s="52">
        <v>10</v>
      </c>
      <c r="D32" s="49">
        <f>C32/$C$38</f>
        <v>2.9308323563892145E-3</v>
      </c>
      <c r="F32" s="17" t="s">
        <v>49</v>
      </c>
      <c r="G32" s="31">
        <v>8</v>
      </c>
      <c r="H32" s="51">
        <f>G32/$G$38</f>
        <v>2.3446658851113715E-3</v>
      </c>
    </row>
    <row r="33" spans="2:8" ht="15" thickBot="1" x14ac:dyDescent="0.35">
      <c r="B33" s="17" t="s">
        <v>10</v>
      </c>
      <c r="C33" s="52">
        <v>632</v>
      </c>
      <c r="D33" s="49">
        <f>C33/$C$38</f>
        <v>0.18522860492379836</v>
      </c>
      <c r="F33" s="17" t="s">
        <v>41</v>
      </c>
      <c r="G33" s="31">
        <v>3</v>
      </c>
      <c r="H33" s="51">
        <f>G33/$G$38</f>
        <v>8.7924970691676441E-4</v>
      </c>
    </row>
    <row r="34" spans="2:8" ht="15" thickBot="1" x14ac:dyDescent="0.35">
      <c r="B34" s="17" t="s">
        <v>54</v>
      </c>
      <c r="C34" s="52">
        <v>3</v>
      </c>
      <c r="D34" s="49">
        <f>C34/$C$38</f>
        <v>8.7924970691676441E-4</v>
      </c>
      <c r="F34" s="17" t="s">
        <v>54</v>
      </c>
      <c r="G34" s="31">
        <v>3</v>
      </c>
      <c r="H34" s="51">
        <f>G34/$G$38</f>
        <v>8.7924970691676441E-4</v>
      </c>
    </row>
    <row r="35" spans="2:8" ht="15" thickBot="1" x14ac:dyDescent="0.35">
      <c r="B35" s="17" t="s">
        <v>17</v>
      </c>
      <c r="C35" s="52">
        <v>32</v>
      </c>
      <c r="D35" s="49">
        <f>C35/$C$38</f>
        <v>9.3786635404454859E-3</v>
      </c>
      <c r="F35" s="17" t="s">
        <v>45</v>
      </c>
      <c r="G35" s="31">
        <v>1</v>
      </c>
      <c r="H35" s="51">
        <f>G35/$G$38</f>
        <v>2.9308323563892143E-4</v>
      </c>
    </row>
    <row r="36" spans="2:8" ht="15" thickBot="1" x14ac:dyDescent="0.35">
      <c r="B36" s="17" t="s">
        <v>42</v>
      </c>
      <c r="C36" s="52">
        <v>448</v>
      </c>
      <c r="D36" s="49">
        <f>C36/$C$38</f>
        <v>0.13130128956623682</v>
      </c>
      <c r="F36" s="17" t="s">
        <v>51</v>
      </c>
      <c r="G36" s="31">
        <v>1</v>
      </c>
      <c r="H36" s="51">
        <f>G36/$G$38</f>
        <v>2.9308323563892143E-4</v>
      </c>
    </row>
    <row r="37" spans="2:8" ht="15" thickBot="1" x14ac:dyDescent="0.35">
      <c r="B37" s="53" t="s">
        <v>43</v>
      </c>
      <c r="C37" s="54">
        <v>359</v>
      </c>
      <c r="D37" s="55">
        <f>C37/$C$38</f>
        <v>0.1052168815943728</v>
      </c>
      <c r="F37" s="53" t="s">
        <v>53</v>
      </c>
      <c r="G37" s="56">
        <v>1</v>
      </c>
      <c r="H37" s="51">
        <f>G37/$G$38</f>
        <v>2.9308323563892143E-4</v>
      </c>
    </row>
    <row r="38" spans="2:8" ht="31.2" customHeight="1" thickBot="1" x14ac:dyDescent="0.35">
      <c r="B38" s="57" t="s">
        <v>22</v>
      </c>
      <c r="C38" s="58">
        <v>3412</v>
      </c>
      <c r="D38" s="59">
        <f>C38/$C$38</f>
        <v>1</v>
      </c>
      <c r="E38" s="22"/>
      <c r="F38" s="57" t="s">
        <v>22</v>
      </c>
      <c r="G38" s="58">
        <v>3412</v>
      </c>
      <c r="H38" s="59">
        <f>G38/$G$38</f>
        <v>1</v>
      </c>
    </row>
    <row r="42" spans="2:8" ht="15" thickBot="1" x14ac:dyDescent="0.35"/>
    <row r="43" spans="2:8" ht="15" thickBot="1" x14ac:dyDescent="0.35">
      <c r="B43" s="60" t="s">
        <v>23</v>
      </c>
      <c r="C43" s="61"/>
    </row>
    <row r="44" spans="2:8" ht="29.4" thickBot="1" x14ac:dyDescent="0.35">
      <c r="B44" s="26" t="s">
        <v>24</v>
      </c>
      <c r="C44" s="27" t="s">
        <v>55</v>
      </c>
    </row>
    <row r="45" spans="2:8" x14ac:dyDescent="0.3">
      <c r="B45" s="28" t="s">
        <v>41</v>
      </c>
      <c r="C45" s="29">
        <v>3</v>
      </c>
    </row>
    <row r="46" spans="2:8" x14ac:dyDescent="0.3">
      <c r="B46" s="30" t="s">
        <v>56</v>
      </c>
      <c r="C46" s="31">
        <v>3</v>
      </c>
    </row>
    <row r="47" spans="2:8" x14ac:dyDescent="0.3">
      <c r="B47" s="32" t="s">
        <v>44</v>
      </c>
      <c r="C47" s="33">
        <v>20</v>
      </c>
    </row>
    <row r="48" spans="2:8" x14ac:dyDescent="0.3">
      <c r="B48" s="30" t="s">
        <v>27</v>
      </c>
      <c r="C48" s="31">
        <v>1</v>
      </c>
    </row>
    <row r="49" spans="2:3" x14ac:dyDescent="0.3">
      <c r="B49" s="30" t="s">
        <v>57</v>
      </c>
      <c r="C49" s="31">
        <v>4</v>
      </c>
    </row>
    <row r="50" spans="2:3" x14ac:dyDescent="0.3">
      <c r="B50" s="30" t="s">
        <v>28</v>
      </c>
      <c r="C50" s="31">
        <v>15</v>
      </c>
    </row>
    <row r="51" spans="2:3" x14ac:dyDescent="0.3">
      <c r="B51" s="32" t="s">
        <v>18</v>
      </c>
      <c r="C51" s="33">
        <v>52</v>
      </c>
    </row>
    <row r="52" spans="2:3" x14ac:dyDescent="0.3">
      <c r="B52" s="30" t="s">
        <v>18</v>
      </c>
      <c r="C52" s="31">
        <v>52</v>
      </c>
    </row>
    <row r="53" spans="2:3" x14ac:dyDescent="0.3">
      <c r="B53" s="32" t="s">
        <v>50</v>
      </c>
      <c r="C53" s="33">
        <v>54</v>
      </c>
    </row>
    <row r="54" spans="2:3" x14ac:dyDescent="0.3">
      <c r="B54" s="30" t="s">
        <v>27</v>
      </c>
      <c r="C54" s="31">
        <v>24</v>
      </c>
    </row>
    <row r="55" spans="2:3" x14ac:dyDescent="0.3">
      <c r="B55" s="30" t="s">
        <v>58</v>
      </c>
      <c r="C55" s="31">
        <v>2</v>
      </c>
    </row>
    <row r="56" spans="2:3" x14ac:dyDescent="0.3">
      <c r="B56" s="30" t="s">
        <v>59</v>
      </c>
      <c r="C56" s="31">
        <v>28</v>
      </c>
    </row>
    <row r="57" spans="2:3" x14ac:dyDescent="0.3">
      <c r="B57" s="32" t="s">
        <v>15</v>
      </c>
      <c r="C57" s="33">
        <v>281</v>
      </c>
    </row>
    <row r="58" spans="2:3" x14ac:dyDescent="0.3">
      <c r="B58" s="30" t="s">
        <v>26</v>
      </c>
      <c r="C58" s="31">
        <v>6</v>
      </c>
    </row>
    <row r="59" spans="2:3" x14ac:dyDescent="0.3">
      <c r="B59" s="30" t="s">
        <v>27</v>
      </c>
      <c r="C59" s="31">
        <v>11</v>
      </c>
    </row>
    <row r="60" spans="2:3" x14ac:dyDescent="0.3">
      <c r="B60" s="30" t="s">
        <v>15</v>
      </c>
      <c r="C60" s="31">
        <v>234</v>
      </c>
    </row>
    <row r="61" spans="2:3" x14ac:dyDescent="0.3">
      <c r="B61" s="30" t="s">
        <v>29</v>
      </c>
      <c r="C61" s="31">
        <v>3</v>
      </c>
    </row>
    <row r="62" spans="2:3" x14ac:dyDescent="0.3">
      <c r="B62" s="30" t="s">
        <v>30</v>
      </c>
      <c r="C62" s="31">
        <v>12</v>
      </c>
    </row>
    <row r="63" spans="2:3" x14ac:dyDescent="0.3">
      <c r="B63" s="30" t="s">
        <v>31</v>
      </c>
      <c r="C63" s="31">
        <v>15</v>
      </c>
    </row>
    <row r="64" spans="2:3" x14ac:dyDescent="0.3">
      <c r="B64" s="32" t="s">
        <v>21</v>
      </c>
      <c r="C64" s="33">
        <v>10</v>
      </c>
    </row>
    <row r="65" spans="2:3" x14ac:dyDescent="0.3">
      <c r="B65" s="30" t="s">
        <v>21</v>
      </c>
      <c r="C65" s="31">
        <v>10</v>
      </c>
    </row>
    <row r="66" spans="2:3" x14ac:dyDescent="0.3">
      <c r="B66" s="32" t="s">
        <v>17</v>
      </c>
      <c r="C66" s="33">
        <v>32</v>
      </c>
    </row>
    <row r="67" spans="2:3" x14ac:dyDescent="0.3">
      <c r="B67" s="30" t="s">
        <v>17</v>
      </c>
      <c r="C67" s="31">
        <v>32</v>
      </c>
    </row>
    <row r="68" spans="2:3" x14ac:dyDescent="0.3">
      <c r="B68" s="32" t="s">
        <v>7</v>
      </c>
      <c r="C68" s="33">
        <v>73</v>
      </c>
    </row>
    <row r="69" spans="2:3" x14ac:dyDescent="0.3">
      <c r="B69" s="30" t="s">
        <v>7</v>
      </c>
      <c r="C69" s="31">
        <v>73</v>
      </c>
    </row>
    <row r="70" spans="2:3" x14ac:dyDescent="0.3">
      <c r="B70" s="32" t="s">
        <v>54</v>
      </c>
      <c r="C70" s="33">
        <v>3</v>
      </c>
    </row>
    <row r="71" spans="2:3" x14ac:dyDescent="0.3">
      <c r="B71" s="30" t="s">
        <v>54</v>
      </c>
      <c r="C71" s="31">
        <v>3</v>
      </c>
    </row>
    <row r="72" spans="2:3" x14ac:dyDescent="0.3">
      <c r="B72" s="32" t="s">
        <v>8</v>
      </c>
      <c r="C72" s="33">
        <v>527</v>
      </c>
    </row>
    <row r="73" spans="2:3" x14ac:dyDescent="0.3">
      <c r="B73" s="30" t="s">
        <v>8</v>
      </c>
      <c r="C73" s="31">
        <v>526</v>
      </c>
    </row>
    <row r="74" spans="2:3" x14ac:dyDescent="0.3">
      <c r="B74" s="30" t="s">
        <v>7</v>
      </c>
      <c r="C74" s="31">
        <v>1</v>
      </c>
    </row>
    <row r="75" spans="2:3" x14ac:dyDescent="0.3">
      <c r="B75" s="32" t="s">
        <v>10</v>
      </c>
      <c r="C75" s="33">
        <v>632</v>
      </c>
    </row>
    <row r="76" spans="2:3" x14ac:dyDescent="0.3">
      <c r="B76" s="30" t="s">
        <v>10</v>
      </c>
      <c r="C76" s="31">
        <v>632</v>
      </c>
    </row>
    <row r="77" spans="2:3" x14ac:dyDescent="0.3">
      <c r="B77" s="32" t="s">
        <v>11</v>
      </c>
      <c r="C77" s="33">
        <v>101</v>
      </c>
    </row>
    <row r="78" spans="2:3" x14ac:dyDescent="0.3">
      <c r="B78" s="30" t="s">
        <v>11</v>
      </c>
      <c r="C78" s="31">
        <v>101</v>
      </c>
    </row>
    <row r="79" spans="2:3" x14ac:dyDescent="0.3">
      <c r="B79" s="32" t="s">
        <v>16</v>
      </c>
      <c r="C79" s="33">
        <v>44</v>
      </c>
    </row>
    <row r="80" spans="2:3" x14ac:dyDescent="0.3">
      <c r="B80" s="30" t="s">
        <v>16</v>
      </c>
      <c r="C80" s="31">
        <v>41</v>
      </c>
    </row>
    <row r="81" spans="2:3" x14ac:dyDescent="0.3">
      <c r="B81" s="30" t="s">
        <v>33</v>
      </c>
      <c r="C81" s="31">
        <v>2</v>
      </c>
    </row>
    <row r="82" spans="2:3" x14ac:dyDescent="0.3">
      <c r="B82" s="30" t="s">
        <v>60</v>
      </c>
      <c r="C82" s="31">
        <v>1</v>
      </c>
    </row>
    <row r="83" spans="2:3" x14ac:dyDescent="0.3">
      <c r="B83" s="32" t="s">
        <v>9</v>
      </c>
      <c r="C83" s="33">
        <v>28</v>
      </c>
    </row>
    <row r="84" spans="2:3" x14ac:dyDescent="0.3">
      <c r="B84" s="30" t="s">
        <v>9</v>
      </c>
      <c r="C84" s="31">
        <v>28</v>
      </c>
    </row>
    <row r="85" spans="2:3" x14ac:dyDescent="0.3">
      <c r="B85" s="32" t="s">
        <v>19</v>
      </c>
      <c r="C85" s="33">
        <v>14</v>
      </c>
    </row>
    <row r="86" spans="2:3" x14ac:dyDescent="0.3">
      <c r="B86" s="30" t="s">
        <v>19</v>
      </c>
      <c r="C86" s="31">
        <v>14</v>
      </c>
    </row>
    <row r="87" spans="2:3" x14ac:dyDescent="0.3">
      <c r="B87" s="32" t="s">
        <v>12</v>
      </c>
      <c r="C87" s="33">
        <v>60</v>
      </c>
    </row>
    <row r="88" spans="2:3" x14ac:dyDescent="0.3">
      <c r="B88" s="30" t="s">
        <v>12</v>
      </c>
      <c r="C88" s="31">
        <v>46</v>
      </c>
    </row>
    <row r="89" spans="2:3" x14ac:dyDescent="0.3">
      <c r="B89" s="30" t="s">
        <v>33</v>
      </c>
      <c r="C89" s="31">
        <v>9</v>
      </c>
    </row>
    <row r="90" spans="2:3" x14ac:dyDescent="0.3">
      <c r="B90" s="30" t="s">
        <v>61</v>
      </c>
      <c r="C90" s="31">
        <v>1</v>
      </c>
    </row>
    <row r="91" spans="2:3" x14ac:dyDescent="0.3">
      <c r="B91" s="30" t="s">
        <v>35</v>
      </c>
      <c r="C91" s="31">
        <v>1</v>
      </c>
    </row>
    <row r="92" spans="2:3" x14ac:dyDescent="0.3">
      <c r="B92" s="30" t="s">
        <v>36</v>
      </c>
      <c r="C92" s="31">
        <v>3</v>
      </c>
    </row>
    <row r="93" spans="2:3" x14ac:dyDescent="0.3">
      <c r="B93" s="32" t="s">
        <v>14</v>
      </c>
      <c r="C93" s="33">
        <v>9</v>
      </c>
    </row>
    <row r="94" spans="2:3" x14ac:dyDescent="0.3">
      <c r="B94" s="30" t="s">
        <v>14</v>
      </c>
      <c r="C94" s="31">
        <v>9</v>
      </c>
    </row>
    <row r="95" spans="2:3" x14ac:dyDescent="0.3">
      <c r="B95" s="32" t="s">
        <v>43</v>
      </c>
      <c r="C95" s="33">
        <v>359</v>
      </c>
    </row>
    <row r="96" spans="2:3" x14ac:dyDescent="0.3">
      <c r="B96" s="30" t="s">
        <v>62</v>
      </c>
      <c r="C96" s="31">
        <v>359</v>
      </c>
    </row>
    <row r="97" spans="2:3" x14ac:dyDescent="0.3">
      <c r="B97" s="32" t="s">
        <v>46</v>
      </c>
      <c r="C97" s="33">
        <v>232</v>
      </c>
    </row>
    <row r="98" spans="2:3" x14ac:dyDescent="0.3">
      <c r="B98" s="30" t="s">
        <v>63</v>
      </c>
      <c r="C98" s="31">
        <v>34</v>
      </c>
    </row>
    <row r="99" spans="2:3" x14ac:dyDescent="0.3">
      <c r="B99" s="30" t="s">
        <v>27</v>
      </c>
      <c r="C99" s="31">
        <v>177</v>
      </c>
    </row>
    <row r="100" spans="2:3" x14ac:dyDescent="0.3">
      <c r="B100" s="30" t="s">
        <v>29</v>
      </c>
      <c r="C100" s="31">
        <v>12</v>
      </c>
    </row>
    <row r="101" spans="2:3" x14ac:dyDescent="0.3">
      <c r="B101" s="30" t="s">
        <v>64</v>
      </c>
      <c r="C101" s="31">
        <v>9</v>
      </c>
    </row>
    <row r="102" spans="2:3" x14ac:dyDescent="0.3">
      <c r="B102" s="32" t="s">
        <v>42</v>
      </c>
      <c r="C102" s="33">
        <v>448</v>
      </c>
    </row>
    <row r="103" spans="2:3" x14ac:dyDescent="0.3">
      <c r="B103" s="30" t="s">
        <v>65</v>
      </c>
      <c r="C103" s="31">
        <v>3</v>
      </c>
    </row>
    <row r="104" spans="2:3" x14ac:dyDescent="0.3">
      <c r="B104" s="30" t="s">
        <v>66</v>
      </c>
      <c r="C104" s="31">
        <v>10</v>
      </c>
    </row>
    <row r="105" spans="2:3" x14ac:dyDescent="0.3">
      <c r="B105" s="30" t="s">
        <v>67</v>
      </c>
      <c r="C105" s="31">
        <v>183</v>
      </c>
    </row>
    <row r="106" spans="2:3" x14ac:dyDescent="0.3">
      <c r="B106" s="30" t="s">
        <v>68</v>
      </c>
      <c r="C106" s="31">
        <v>100</v>
      </c>
    </row>
    <row r="107" spans="2:3" x14ac:dyDescent="0.3">
      <c r="B107" s="30" t="s">
        <v>69</v>
      </c>
      <c r="C107" s="31">
        <v>5</v>
      </c>
    </row>
    <row r="108" spans="2:3" x14ac:dyDescent="0.3">
      <c r="B108" s="30" t="s">
        <v>70</v>
      </c>
      <c r="C108" s="31">
        <v>147</v>
      </c>
    </row>
    <row r="109" spans="2:3" x14ac:dyDescent="0.3">
      <c r="B109" s="32" t="s">
        <v>48</v>
      </c>
      <c r="C109" s="33">
        <v>128</v>
      </c>
    </row>
    <row r="110" spans="2:3" x14ac:dyDescent="0.3">
      <c r="B110" s="30" t="s">
        <v>27</v>
      </c>
      <c r="C110" s="31">
        <v>2</v>
      </c>
    </row>
    <row r="111" spans="2:3" x14ac:dyDescent="0.3">
      <c r="B111" s="30" t="s">
        <v>48</v>
      </c>
      <c r="C111" s="31">
        <v>126</v>
      </c>
    </row>
    <row r="112" spans="2:3" ht="30.6" customHeight="1" x14ac:dyDescent="0.3">
      <c r="B112" s="32" t="s">
        <v>52</v>
      </c>
      <c r="C112" s="33">
        <v>14</v>
      </c>
    </row>
    <row r="113" spans="2:3" x14ac:dyDescent="0.3">
      <c r="B113" s="30" t="s">
        <v>52</v>
      </c>
      <c r="C113" s="31">
        <v>14</v>
      </c>
    </row>
    <row r="114" spans="2:3" x14ac:dyDescent="0.3">
      <c r="B114" s="32" t="s">
        <v>47</v>
      </c>
      <c r="C114" s="33">
        <v>18</v>
      </c>
    </row>
    <row r="115" spans="2:3" x14ac:dyDescent="0.3">
      <c r="B115" s="30" t="s">
        <v>71</v>
      </c>
      <c r="C115" s="31">
        <v>16</v>
      </c>
    </row>
    <row r="116" spans="2:3" ht="30" customHeight="1" x14ac:dyDescent="0.3">
      <c r="B116" s="30" t="s">
        <v>72</v>
      </c>
      <c r="C116" s="31">
        <v>2</v>
      </c>
    </row>
    <row r="117" spans="2:3" x14ac:dyDescent="0.3">
      <c r="B117" s="32" t="s">
        <v>40</v>
      </c>
      <c r="C117" s="33">
        <v>8</v>
      </c>
    </row>
    <row r="118" spans="2:3" x14ac:dyDescent="0.3">
      <c r="B118" s="30" t="s">
        <v>73</v>
      </c>
      <c r="C118" s="31">
        <v>8</v>
      </c>
    </row>
    <row r="119" spans="2:3" x14ac:dyDescent="0.3">
      <c r="B119" s="32" t="s">
        <v>53</v>
      </c>
      <c r="C119" s="33">
        <v>1</v>
      </c>
    </row>
    <row r="120" spans="2:3" x14ac:dyDescent="0.3">
      <c r="B120" s="30" t="s">
        <v>53</v>
      </c>
      <c r="C120" s="31">
        <v>1</v>
      </c>
    </row>
    <row r="121" spans="2:3" x14ac:dyDescent="0.3">
      <c r="B121" s="32" t="s">
        <v>13</v>
      </c>
      <c r="C121" s="33">
        <v>251</v>
      </c>
    </row>
    <row r="122" spans="2:3" x14ac:dyDescent="0.3">
      <c r="B122" s="30" t="s">
        <v>13</v>
      </c>
      <c r="C122" s="31">
        <v>251</v>
      </c>
    </row>
    <row r="123" spans="2:3" x14ac:dyDescent="0.3">
      <c r="B123" s="32" t="s">
        <v>51</v>
      </c>
      <c r="C123" s="33">
        <v>1</v>
      </c>
    </row>
    <row r="124" spans="2:3" x14ac:dyDescent="0.3">
      <c r="B124" s="30" t="s">
        <v>51</v>
      </c>
      <c r="C124" s="31">
        <v>1</v>
      </c>
    </row>
    <row r="125" spans="2:3" x14ac:dyDescent="0.3">
      <c r="B125" s="32" t="s">
        <v>45</v>
      </c>
      <c r="C125" s="33">
        <v>1</v>
      </c>
    </row>
    <row r="126" spans="2:3" x14ac:dyDescent="0.3">
      <c r="B126" s="30" t="s">
        <v>45</v>
      </c>
      <c r="C126" s="31">
        <v>1</v>
      </c>
    </row>
    <row r="127" spans="2:3" ht="27.6" customHeight="1" x14ac:dyDescent="0.3">
      <c r="B127" s="32" t="s">
        <v>49</v>
      </c>
      <c r="C127" s="33">
        <v>8</v>
      </c>
    </row>
    <row r="128" spans="2:3" x14ac:dyDescent="0.3">
      <c r="B128" s="30" t="s">
        <v>49</v>
      </c>
      <c r="C128" s="31">
        <v>8</v>
      </c>
    </row>
    <row r="129" spans="2:3" ht="15" thickBot="1" x14ac:dyDescent="0.35">
      <c r="B129" s="34" t="s">
        <v>22</v>
      </c>
      <c r="C129" s="35">
        <v>3412</v>
      </c>
    </row>
  </sheetData>
  <mergeCells count="5">
    <mergeCell ref="B3:F3"/>
    <mergeCell ref="B4:F4"/>
    <mergeCell ref="B7:D7"/>
    <mergeCell ref="F7:H7"/>
    <mergeCell ref="B43:C43"/>
  </mergeCells>
  <conditionalFormatting sqref="D9:D3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9:H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43FA2-8A37-4C43-B7B5-5FC6933F5D16}">
  <sheetPr>
    <tabColor rgb="FF00B0F0"/>
  </sheetPr>
  <dimension ref="C2:O22"/>
  <sheetViews>
    <sheetView showGridLines="0" workbookViewId="0">
      <selection activeCell="C39" sqref="C39"/>
    </sheetView>
  </sheetViews>
  <sheetFormatPr defaultRowHeight="14.4" x14ac:dyDescent="0.3"/>
  <cols>
    <col min="3" max="3" width="28.44140625" bestFit="1" customWidth="1"/>
    <col min="4" max="11" width="15.77734375" customWidth="1"/>
    <col min="12" max="12" width="14.109375" customWidth="1"/>
    <col min="13" max="13" width="13.109375" customWidth="1"/>
    <col min="260" max="260" width="28.44140625" bestFit="1" customWidth="1"/>
    <col min="261" max="267" width="15.77734375" customWidth="1"/>
    <col min="268" max="268" width="14.109375" customWidth="1"/>
    <col min="269" max="269" width="13.109375" customWidth="1"/>
    <col min="516" max="516" width="28.44140625" bestFit="1" customWidth="1"/>
    <col min="517" max="523" width="15.77734375" customWidth="1"/>
    <col min="524" max="524" width="14.109375" customWidth="1"/>
    <col min="525" max="525" width="13.109375" customWidth="1"/>
    <col min="772" max="772" width="28.44140625" bestFit="1" customWidth="1"/>
    <col min="773" max="779" width="15.77734375" customWidth="1"/>
    <col min="780" max="780" width="14.109375" customWidth="1"/>
    <col min="781" max="781" width="13.109375" customWidth="1"/>
    <col min="1028" max="1028" width="28.44140625" bestFit="1" customWidth="1"/>
    <col min="1029" max="1035" width="15.77734375" customWidth="1"/>
    <col min="1036" max="1036" width="14.109375" customWidth="1"/>
    <col min="1037" max="1037" width="13.109375" customWidth="1"/>
    <col min="1284" max="1284" width="28.44140625" bestFit="1" customWidth="1"/>
    <col min="1285" max="1291" width="15.77734375" customWidth="1"/>
    <col min="1292" max="1292" width="14.109375" customWidth="1"/>
    <col min="1293" max="1293" width="13.109375" customWidth="1"/>
    <col min="1540" max="1540" width="28.44140625" bestFit="1" customWidth="1"/>
    <col min="1541" max="1547" width="15.77734375" customWidth="1"/>
    <col min="1548" max="1548" width="14.109375" customWidth="1"/>
    <col min="1549" max="1549" width="13.109375" customWidth="1"/>
    <col min="1796" max="1796" width="28.44140625" bestFit="1" customWidth="1"/>
    <col min="1797" max="1803" width="15.77734375" customWidth="1"/>
    <col min="1804" max="1804" width="14.109375" customWidth="1"/>
    <col min="1805" max="1805" width="13.109375" customWidth="1"/>
    <col min="2052" max="2052" width="28.44140625" bestFit="1" customWidth="1"/>
    <col min="2053" max="2059" width="15.77734375" customWidth="1"/>
    <col min="2060" max="2060" width="14.109375" customWidth="1"/>
    <col min="2061" max="2061" width="13.109375" customWidth="1"/>
    <col min="2308" max="2308" width="28.44140625" bestFit="1" customWidth="1"/>
    <col min="2309" max="2315" width="15.77734375" customWidth="1"/>
    <col min="2316" max="2316" width="14.109375" customWidth="1"/>
    <col min="2317" max="2317" width="13.109375" customWidth="1"/>
    <col min="2564" max="2564" width="28.44140625" bestFit="1" customWidth="1"/>
    <col min="2565" max="2571" width="15.77734375" customWidth="1"/>
    <col min="2572" max="2572" width="14.109375" customWidth="1"/>
    <col min="2573" max="2573" width="13.109375" customWidth="1"/>
    <col min="2820" max="2820" width="28.44140625" bestFit="1" customWidth="1"/>
    <col min="2821" max="2827" width="15.77734375" customWidth="1"/>
    <col min="2828" max="2828" width="14.109375" customWidth="1"/>
    <col min="2829" max="2829" width="13.109375" customWidth="1"/>
    <col min="3076" max="3076" width="28.44140625" bestFit="1" customWidth="1"/>
    <col min="3077" max="3083" width="15.77734375" customWidth="1"/>
    <col min="3084" max="3084" width="14.109375" customWidth="1"/>
    <col min="3085" max="3085" width="13.109375" customWidth="1"/>
    <col min="3332" max="3332" width="28.44140625" bestFit="1" customWidth="1"/>
    <col min="3333" max="3339" width="15.77734375" customWidth="1"/>
    <col min="3340" max="3340" width="14.109375" customWidth="1"/>
    <col min="3341" max="3341" width="13.109375" customWidth="1"/>
    <col min="3588" max="3588" width="28.44140625" bestFit="1" customWidth="1"/>
    <col min="3589" max="3595" width="15.77734375" customWidth="1"/>
    <col min="3596" max="3596" width="14.109375" customWidth="1"/>
    <col min="3597" max="3597" width="13.109375" customWidth="1"/>
    <col min="3844" max="3844" width="28.44140625" bestFit="1" customWidth="1"/>
    <col min="3845" max="3851" width="15.77734375" customWidth="1"/>
    <col min="3852" max="3852" width="14.109375" customWidth="1"/>
    <col min="3853" max="3853" width="13.109375" customWidth="1"/>
    <col min="4100" max="4100" width="28.44140625" bestFit="1" customWidth="1"/>
    <col min="4101" max="4107" width="15.77734375" customWidth="1"/>
    <col min="4108" max="4108" width="14.109375" customWidth="1"/>
    <col min="4109" max="4109" width="13.109375" customWidth="1"/>
    <col min="4356" max="4356" width="28.44140625" bestFit="1" customWidth="1"/>
    <col min="4357" max="4363" width="15.77734375" customWidth="1"/>
    <col min="4364" max="4364" width="14.109375" customWidth="1"/>
    <col min="4365" max="4365" width="13.109375" customWidth="1"/>
    <col min="4612" max="4612" width="28.44140625" bestFit="1" customWidth="1"/>
    <col min="4613" max="4619" width="15.77734375" customWidth="1"/>
    <col min="4620" max="4620" width="14.109375" customWidth="1"/>
    <col min="4621" max="4621" width="13.109375" customWidth="1"/>
    <col min="4868" max="4868" width="28.44140625" bestFit="1" customWidth="1"/>
    <col min="4869" max="4875" width="15.77734375" customWidth="1"/>
    <col min="4876" max="4876" width="14.109375" customWidth="1"/>
    <col min="4877" max="4877" width="13.109375" customWidth="1"/>
    <col min="5124" max="5124" width="28.44140625" bestFit="1" customWidth="1"/>
    <col min="5125" max="5131" width="15.77734375" customWidth="1"/>
    <col min="5132" max="5132" width="14.109375" customWidth="1"/>
    <col min="5133" max="5133" width="13.109375" customWidth="1"/>
    <col min="5380" max="5380" width="28.44140625" bestFit="1" customWidth="1"/>
    <col min="5381" max="5387" width="15.77734375" customWidth="1"/>
    <col min="5388" max="5388" width="14.109375" customWidth="1"/>
    <col min="5389" max="5389" width="13.109375" customWidth="1"/>
    <col min="5636" max="5636" width="28.44140625" bestFit="1" customWidth="1"/>
    <col min="5637" max="5643" width="15.77734375" customWidth="1"/>
    <col min="5644" max="5644" width="14.109375" customWidth="1"/>
    <col min="5645" max="5645" width="13.109375" customWidth="1"/>
    <col min="5892" max="5892" width="28.44140625" bestFit="1" customWidth="1"/>
    <col min="5893" max="5899" width="15.77734375" customWidth="1"/>
    <col min="5900" max="5900" width="14.109375" customWidth="1"/>
    <col min="5901" max="5901" width="13.109375" customWidth="1"/>
    <col min="6148" max="6148" width="28.44140625" bestFit="1" customWidth="1"/>
    <col min="6149" max="6155" width="15.77734375" customWidth="1"/>
    <col min="6156" max="6156" width="14.109375" customWidth="1"/>
    <col min="6157" max="6157" width="13.109375" customWidth="1"/>
    <col min="6404" max="6404" width="28.44140625" bestFit="1" customWidth="1"/>
    <col min="6405" max="6411" width="15.77734375" customWidth="1"/>
    <col min="6412" max="6412" width="14.109375" customWidth="1"/>
    <col min="6413" max="6413" width="13.109375" customWidth="1"/>
    <col min="6660" max="6660" width="28.44140625" bestFit="1" customWidth="1"/>
    <col min="6661" max="6667" width="15.77734375" customWidth="1"/>
    <col min="6668" max="6668" width="14.109375" customWidth="1"/>
    <col min="6669" max="6669" width="13.109375" customWidth="1"/>
    <col min="6916" max="6916" width="28.44140625" bestFit="1" customWidth="1"/>
    <col min="6917" max="6923" width="15.77734375" customWidth="1"/>
    <col min="6924" max="6924" width="14.109375" customWidth="1"/>
    <col min="6925" max="6925" width="13.109375" customWidth="1"/>
    <col min="7172" max="7172" width="28.44140625" bestFit="1" customWidth="1"/>
    <col min="7173" max="7179" width="15.77734375" customWidth="1"/>
    <col min="7180" max="7180" width="14.109375" customWidth="1"/>
    <col min="7181" max="7181" width="13.109375" customWidth="1"/>
    <col min="7428" max="7428" width="28.44140625" bestFit="1" customWidth="1"/>
    <col min="7429" max="7435" width="15.77734375" customWidth="1"/>
    <col min="7436" max="7436" width="14.109375" customWidth="1"/>
    <col min="7437" max="7437" width="13.109375" customWidth="1"/>
    <col min="7684" max="7684" width="28.44140625" bestFit="1" customWidth="1"/>
    <col min="7685" max="7691" width="15.77734375" customWidth="1"/>
    <col min="7692" max="7692" width="14.109375" customWidth="1"/>
    <col min="7693" max="7693" width="13.109375" customWidth="1"/>
    <col min="7940" max="7940" width="28.44140625" bestFit="1" customWidth="1"/>
    <col min="7941" max="7947" width="15.77734375" customWidth="1"/>
    <col min="7948" max="7948" width="14.109375" customWidth="1"/>
    <col min="7949" max="7949" width="13.109375" customWidth="1"/>
    <col min="8196" max="8196" width="28.44140625" bestFit="1" customWidth="1"/>
    <col min="8197" max="8203" width="15.77734375" customWidth="1"/>
    <col min="8204" max="8204" width="14.109375" customWidth="1"/>
    <col min="8205" max="8205" width="13.109375" customWidth="1"/>
    <col min="8452" max="8452" width="28.44140625" bestFit="1" customWidth="1"/>
    <col min="8453" max="8459" width="15.77734375" customWidth="1"/>
    <col min="8460" max="8460" width="14.109375" customWidth="1"/>
    <col min="8461" max="8461" width="13.109375" customWidth="1"/>
    <col min="8708" max="8708" width="28.44140625" bestFit="1" customWidth="1"/>
    <col min="8709" max="8715" width="15.77734375" customWidth="1"/>
    <col min="8716" max="8716" width="14.109375" customWidth="1"/>
    <col min="8717" max="8717" width="13.109375" customWidth="1"/>
    <col min="8964" max="8964" width="28.44140625" bestFit="1" customWidth="1"/>
    <col min="8965" max="8971" width="15.77734375" customWidth="1"/>
    <col min="8972" max="8972" width="14.109375" customWidth="1"/>
    <col min="8973" max="8973" width="13.109375" customWidth="1"/>
    <col min="9220" max="9220" width="28.44140625" bestFit="1" customWidth="1"/>
    <col min="9221" max="9227" width="15.77734375" customWidth="1"/>
    <col min="9228" max="9228" width="14.109375" customWidth="1"/>
    <col min="9229" max="9229" width="13.109375" customWidth="1"/>
    <col min="9476" max="9476" width="28.44140625" bestFit="1" customWidth="1"/>
    <col min="9477" max="9483" width="15.77734375" customWidth="1"/>
    <col min="9484" max="9484" width="14.109375" customWidth="1"/>
    <col min="9485" max="9485" width="13.109375" customWidth="1"/>
    <col min="9732" max="9732" width="28.44140625" bestFit="1" customWidth="1"/>
    <col min="9733" max="9739" width="15.77734375" customWidth="1"/>
    <col min="9740" max="9740" width="14.109375" customWidth="1"/>
    <col min="9741" max="9741" width="13.109375" customWidth="1"/>
    <col min="9988" max="9988" width="28.44140625" bestFit="1" customWidth="1"/>
    <col min="9989" max="9995" width="15.77734375" customWidth="1"/>
    <col min="9996" max="9996" width="14.109375" customWidth="1"/>
    <col min="9997" max="9997" width="13.109375" customWidth="1"/>
    <col min="10244" max="10244" width="28.44140625" bestFit="1" customWidth="1"/>
    <col min="10245" max="10251" width="15.77734375" customWidth="1"/>
    <col min="10252" max="10252" width="14.109375" customWidth="1"/>
    <col min="10253" max="10253" width="13.109375" customWidth="1"/>
    <col min="10500" max="10500" width="28.44140625" bestFit="1" customWidth="1"/>
    <col min="10501" max="10507" width="15.77734375" customWidth="1"/>
    <col min="10508" max="10508" width="14.109375" customWidth="1"/>
    <col min="10509" max="10509" width="13.109375" customWidth="1"/>
    <col min="10756" max="10756" width="28.44140625" bestFit="1" customWidth="1"/>
    <col min="10757" max="10763" width="15.77734375" customWidth="1"/>
    <col min="10764" max="10764" width="14.109375" customWidth="1"/>
    <col min="10765" max="10765" width="13.109375" customWidth="1"/>
    <col min="11012" max="11012" width="28.44140625" bestFit="1" customWidth="1"/>
    <col min="11013" max="11019" width="15.77734375" customWidth="1"/>
    <col min="11020" max="11020" width="14.109375" customWidth="1"/>
    <col min="11021" max="11021" width="13.109375" customWidth="1"/>
    <col min="11268" max="11268" width="28.44140625" bestFit="1" customWidth="1"/>
    <col min="11269" max="11275" width="15.77734375" customWidth="1"/>
    <col min="11276" max="11276" width="14.109375" customWidth="1"/>
    <col min="11277" max="11277" width="13.109375" customWidth="1"/>
    <col min="11524" max="11524" width="28.44140625" bestFit="1" customWidth="1"/>
    <col min="11525" max="11531" width="15.77734375" customWidth="1"/>
    <col min="11532" max="11532" width="14.109375" customWidth="1"/>
    <col min="11533" max="11533" width="13.109375" customWidth="1"/>
    <col min="11780" max="11780" width="28.44140625" bestFit="1" customWidth="1"/>
    <col min="11781" max="11787" width="15.77734375" customWidth="1"/>
    <col min="11788" max="11788" width="14.109375" customWidth="1"/>
    <col min="11789" max="11789" width="13.109375" customWidth="1"/>
    <col min="12036" max="12036" width="28.44140625" bestFit="1" customWidth="1"/>
    <col min="12037" max="12043" width="15.77734375" customWidth="1"/>
    <col min="12044" max="12044" width="14.109375" customWidth="1"/>
    <col min="12045" max="12045" width="13.109375" customWidth="1"/>
    <col min="12292" max="12292" width="28.44140625" bestFit="1" customWidth="1"/>
    <col min="12293" max="12299" width="15.77734375" customWidth="1"/>
    <col min="12300" max="12300" width="14.109375" customWidth="1"/>
    <col min="12301" max="12301" width="13.109375" customWidth="1"/>
    <col min="12548" max="12548" width="28.44140625" bestFit="1" customWidth="1"/>
    <col min="12549" max="12555" width="15.77734375" customWidth="1"/>
    <col min="12556" max="12556" width="14.109375" customWidth="1"/>
    <col min="12557" max="12557" width="13.109375" customWidth="1"/>
    <col min="12804" max="12804" width="28.44140625" bestFit="1" customWidth="1"/>
    <col min="12805" max="12811" width="15.77734375" customWidth="1"/>
    <col min="12812" max="12812" width="14.109375" customWidth="1"/>
    <col min="12813" max="12813" width="13.109375" customWidth="1"/>
    <col min="13060" max="13060" width="28.44140625" bestFit="1" customWidth="1"/>
    <col min="13061" max="13067" width="15.77734375" customWidth="1"/>
    <col min="13068" max="13068" width="14.109375" customWidth="1"/>
    <col min="13069" max="13069" width="13.109375" customWidth="1"/>
    <col min="13316" max="13316" width="28.44140625" bestFit="1" customWidth="1"/>
    <col min="13317" max="13323" width="15.77734375" customWidth="1"/>
    <col min="13324" max="13324" width="14.109375" customWidth="1"/>
    <col min="13325" max="13325" width="13.109375" customWidth="1"/>
    <col min="13572" max="13572" width="28.44140625" bestFit="1" customWidth="1"/>
    <col min="13573" max="13579" width="15.77734375" customWidth="1"/>
    <col min="13580" max="13580" width="14.109375" customWidth="1"/>
    <col min="13581" max="13581" width="13.109375" customWidth="1"/>
    <col min="13828" max="13828" width="28.44140625" bestFit="1" customWidth="1"/>
    <col min="13829" max="13835" width="15.77734375" customWidth="1"/>
    <col min="13836" max="13836" width="14.109375" customWidth="1"/>
    <col min="13837" max="13837" width="13.109375" customWidth="1"/>
    <col min="14084" max="14084" width="28.44140625" bestFit="1" customWidth="1"/>
    <col min="14085" max="14091" width="15.77734375" customWidth="1"/>
    <col min="14092" max="14092" width="14.109375" customWidth="1"/>
    <col min="14093" max="14093" width="13.109375" customWidth="1"/>
    <col min="14340" max="14340" width="28.44140625" bestFit="1" customWidth="1"/>
    <col min="14341" max="14347" width="15.77734375" customWidth="1"/>
    <col min="14348" max="14348" width="14.109375" customWidth="1"/>
    <col min="14349" max="14349" width="13.109375" customWidth="1"/>
    <col min="14596" max="14596" width="28.44140625" bestFit="1" customWidth="1"/>
    <col min="14597" max="14603" width="15.77734375" customWidth="1"/>
    <col min="14604" max="14604" width="14.109375" customWidth="1"/>
    <col min="14605" max="14605" width="13.109375" customWidth="1"/>
    <col min="14852" max="14852" width="28.44140625" bestFit="1" customWidth="1"/>
    <col min="14853" max="14859" width="15.77734375" customWidth="1"/>
    <col min="14860" max="14860" width="14.109375" customWidth="1"/>
    <col min="14861" max="14861" width="13.109375" customWidth="1"/>
    <col min="15108" max="15108" width="28.44140625" bestFit="1" customWidth="1"/>
    <col min="15109" max="15115" width="15.77734375" customWidth="1"/>
    <col min="15116" max="15116" width="14.109375" customWidth="1"/>
    <col min="15117" max="15117" width="13.109375" customWidth="1"/>
    <col min="15364" max="15364" width="28.44140625" bestFit="1" customWidth="1"/>
    <col min="15365" max="15371" width="15.77734375" customWidth="1"/>
    <col min="15372" max="15372" width="14.109375" customWidth="1"/>
    <col min="15373" max="15373" width="13.109375" customWidth="1"/>
    <col min="15620" max="15620" width="28.44140625" bestFit="1" customWidth="1"/>
    <col min="15621" max="15627" width="15.77734375" customWidth="1"/>
    <col min="15628" max="15628" width="14.109375" customWidth="1"/>
    <col min="15629" max="15629" width="13.109375" customWidth="1"/>
    <col min="15876" max="15876" width="28.44140625" bestFit="1" customWidth="1"/>
    <col min="15877" max="15883" width="15.77734375" customWidth="1"/>
    <col min="15884" max="15884" width="14.109375" customWidth="1"/>
    <col min="15885" max="15885" width="13.109375" customWidth="1"/>
    <col min="16132" max="16132" width="28.44140625" bestFit="1" customWidth="1"/>
    <col min="16133" max="16139" width="15.77734375" customWidth="1"/>
    <col min="16140" max="16140" width="14.109375" customWidth="1"/>
    <col min="16141" max="16141" width="13.109375" customWidth="1"/>
  </cols>
  <sheetData>
    <row r="2" spans="3:13" ht="15" thickBot="1" x14ac:dyDescent="0.35"/>
    <row r="3" spans="3:13" ht="39.6" customHeight="1" x14ac:dyDescent="0.3">
      <c r="C3" s="1" t="s">
        <v>74</v>
      </c>
      <c r="D3" s="2"/>
      <c r="E3" s="2"/>
      <c r="F3" s="2"/>
      <c r="G3" s="2"/>
      <c r="H3" s="2"/>
      <c r="I3" s="2"/>
      <c r="J3" s="2"/>
      <c r="K3" s="62"/>
      <c r="L3" s="37"/>
      <c r="M3" s="38"/>
    </row>
    <row r="4" spans="3:13" ht="39.6" customHeight="1" thickBot="1" x14ac:dyDescent="0.35">
      <c r="C4" s="39" t="s">
        <v>1</v>
      </c>
      <c r="D4" s="40"/>
      <c r="E4" s="40"/>
      <c r="F4" s="40"/>
      <c r="G4" s="40"/>
      <c r="H4" s="40"/>
      <c r="I4" s="40"/>
      <c r="J4" s="40"/>
      <c r="K4" s="63"/>
      <c r="L4" s="41"/>
      <c r="M4" s="42"/>
    </row>
    <row r="6" spans="3:13" ht="15" thickBot="1" x14ac:dyDescent="0.35"/>
    <row r="7" spans="3:13" ht="23.4" customHeight="1" thickBot="1" x14ac:dyDescent="0.35">
      <c r="C7" s="7" t="s">
        <v>75</v>
      </c>
      <c r="D7" s="8"/>
      <c r="E7" s="8"/>
      <c r="F7" s="8"/>
      <c r="G7" s="8"/>
      <c r="H7" s="8"/>
      <c r="I7" s="8"/>
      <c r="J7" s="8"/>
      <c r="K7" s="8"/>
      <c r="L7" s="8"/>
      <c r="M7" s="9"/>
    </row>
    <row r="8" spans="3:13" ht="19.8" customHeight="1" thickBot="1" x14ac:dyDescent="0.35">
      <c r="C8" s="64" t="s">
        <v>76</v>
      </c>
      <c r="D8" s="65" t="s">
        <v>77</v>
      </c>
      <c r="E8" s="66"/>
      <c r="F8" s="66"/>
      <c r="G8" s="66"/>
      <c r="H8" s="66"/>
      <c r="I8" s="66"/>
      <c r="J8" s="66"/>
      <c r="K8" s="66"/>
      <c r="L8" s="67"/>
      <c r="M8" s="68" t="s">
        <v>78</v>
      </c>
    </row>
    <row r="9" spans="3:13" ht="41.4" customHeight="1" thickBot="1" x14ac:dyDescent="0.35">
      <c r="C9" s="69"/>
      <c r="D9" s="70" t="s">
        <v>79</v>
      </c>
      <c r="E9" s="71" t="s">
        <v>80</v>
      </c>
      <c r="F9" s="71" t="s">
        <v>81</v>
      </c>
      <c r="G9" s="71" t="s">
        <v>82</v>
      </c>
      <c r="H9" s="71" t="s">
        <v>83</v>
      </c>
      <c r="I9" s="71" t="s">
        <v>84</v>
      </c>
      <c r="J9" s="72" t="s">
        <v>85</v>
      </c>
      <c r="K9" s="72" t="s">
        <v>86</v>
      </c>
      <c r="L9" s="73" t="s">
        <v>87</v>
      </c>
      <c r="M9" s="74"/>
    </row>
    <row r="10" spans="3:13" ht="18" customHeight="1" thickBot="1" x14ac:dyDescent="0.35">
      <c r="C10" s="75" t="s">
        <v>88</v>
      </c>
      <c r="D10" s="76"/>
      <c r="E10" s="77"/>
      <c r="F10" s="77"/>
      <c r="G10" s="77"/>
      <c r="H10" s="77"/>
      <c r="I10" s="77"/>
      <c r="J10" s="77">
        <v>10</v>
      </c>
      <c r="K10" s="78"/>
      <c r="L10" s="79">
        <v>10</v>
      </c>
      <c r="M10" s="80">
        <f t="shared" ref="M10:M17" si="0">D10/L10</f>
        <v>0</v>
      </c>
    </row>
    <row r="11" spans="3:13" ht="18" customHeight="1" thickBot="1" x14ac:dyDescent="0.35">
      <c r="C11" s="81" t="s">
        <v>89</v>
      </c>
      <c r="D11" s="82"/>
      <c r="E11" s="83"/>
      <c r="F11" s="83"/>
      <c r="G11" s="83"/>
      <c r="H11" s="83"/>
      <c r="I11" s="83">
        <v>3</v>
      </c>
      <c r="J11" s="83"/>
      <c r="K11" s="84"/>
      <c r="L11" s="85">
        <v>3</v>
      </c>
      <c r="M11" s="80">
        <f t="shared" si="0"/>
        <v>0</v>
      </c>
    </row>
    <row r="12" spans="3:13" ht="18" customHeight="1" thickBot="1" x14ac:dyDescent="0.35">
      <c r="C12" s="81" t="s">
        <v>90</v>
      </c>
      <c r="D12" s="82">
        <v>1854</v>
      </c>
      <c r="E12" s="83"/>
      <c r="F12" s="83"/>
      <c r="G12" s="83"/>
      <c r="H12" s="83"/>
      <c r="I12" s="83"/>
      <c r="J12" s="83"/>
      <c r="K12" s="84"/>
      <c r="L12" s="85">
        <v>1854</v>
      </c>
      <c r="M12" s="80">
        <f t="shared" si="0"/>
        <v>1</v>
      </c>
    </row>
    <row r="13" spans="3:13" ht="18" customHeight="1" thickBot="1" x14ac:dyDescent="0.35">
      <c r="C13" s="81" t="s">
        <v>91</v>
      </c>
      <c r="D13" s="82">
        <v>1437</v>
      </c>
      <c r="E13" s="83">
        <v>21</v>
      </c>
      <c r="F13" s="83"/>
      <c r="G13" s="83"/>
      <c r="H13" s="83"/>
      <c r="I13" s="83">
        <v>2</v>
      </c>
      <c r="J13" s="83">
        <v>5</v>
      </c>
      <c r="K13" s="84"/>
      <c r="L13" s="85">
        <v>1465</v>
      </c>
      <c r="M13" s="80">
        <f t="shared" si="0"/>
        <v>0.98088737201365184</v>
      </c>
    </row>
    <row r="14" spans="3:13" ht="18" customHeight="1" thickBot="1" x14ac:dyDescent="0.35">
      <c r="C14" s="81" t="s">
        <v>7</v>
      </c>
      <c r="D14" s="82">
        <v>73</v>
      </c>
      <c r="E14" s="83"/>
      <c r="F14" s="83"/>
      <c r="G14" s="83"/>
      <c r="H14" s="83"/>
      <c r="I14" s="83"/>
      <c r="J14" s="83"/>
      <c r="K14" s="84"/>
      <c r="L14" s="85">
        <v>73</v>
      </c>
      <c r="M14" s="80">
        <f t="shared" si="0"/>
        <v>1</v>
      </c>
    </row>
    <row r="15" spans="3:13" ht="18" customHeight="1" thickBot="1" x14ac:dyDescent="0.35">
      <c r="C15" s="81" t="s">
        <v>92</v>
      </c>
      <c r="D15" s="82"/>
      <c r="E15" s="83"/>
      <c r="F15" s="83"/>
      <c r="G15" s="83"/>
      <c r="H15" s="83"/>
      <c r="I15" s="83">
        <v>3</v>
      </c>
      <c r="J15" s="83"/>
      <c r="K15" s="84"/>
      <c r="L15" s="85">
        <v>3</v>
      </c>
      <c r="M15" s="80">
        <f t="shared" si="0"/>
        <v>0</v>
      </c>
    </row>
    <row r="16" spans="3:13" ht="18" customHeight="1" thickBot="1" x14ac:dyDescent="0.35">
      <c r="C16" s="81" t="s">
        <v>93</v>
      </c>
      <c r="D16" s="82">
        <v>48</v>
      </c>
      <c r="E16" s="83"/>
      <c r="F16" s="83"/>
      <c r="G16" s="83"/>
      <c r="H16" s="83">
        <v>1</v>
      </c>
      <c r="I16" s="83"/>
      <c r="J16" s="83">
        <v>2</v>
      </c>
      <c r="K16" s="84"/>
      <c r="L16" s="85">
        <v>51</v>
      </c>
      <c r="M16" s="80">
        <f t="shared" si="0"/>
        <v>0.94117647058823528</v>
      </c>
    </row>
    <row r="17" spans="3:15" ht="18" customHeight="1" thickBot="1" x14ac:dyDescent="0.35">
      <c r="C17" s="81" t="s">
        <v>94</v>
      </c>
      <c r="D17" s="82"/>
      <c r="E17" s="83"/>
      <c r="F17" s="83"/>
      <c r="G17" s="83"/>
      <c r="H17" s="83"/>
      <c r="I17" s="83">
        <v>1</v>
      </c>
      <c r="J17" s="83"/>
      <c r="K17" s="84"/>
      <c r="L17" s="85">
        <v>1</v>
      </c>
      <c r="M17" s="86">
        <f t="shared" si="0"/>
        <v>0</v>
      </c>
    </row>
    <row r="18" spans="3:15" s="92" customFormat="1" ht="30" customHeight="1" thickBot="1" x14ac:dyDescent="0.35">
      <c r="C18" s="87" t="s">
        <v>95</v>
      </c>
      <c r="D18" s="88">
        <f>SUM(D10:D17)</f>
        <v>3412</v>
      </c>
      <c r="E18" s="88">
        <f>SUM(E10:E17)</f>
        <v>21</v>
      </c>
      <c r="F18" s="88">
        <f>SUM(F10:F17)</f>
        <v>0</v>
      </c>
      <c r="G18" s="88">
        <f>SUM(G10:G17)</f>
        <v>0</v>
      </c>
      <c r="H18" s="88">
        <f>SUM(H10:H17)</f>
        <v>1</v>
      </c>
      <c r="I18" s="88">
        <f>SUM(I10:I17)</f>
        <v>9</v>
      </c>
      <c r="J18" s="88">
        <f>SUM(J10:J17)</f>
        <v>17</v>
      </c>
      <c r="K18" s="89"/>
      <c r="L18" s="90">
        <f>SUM(L10:L17)</f>
        <v>3460</v>
      </c>
      <c r="M18" s="91"/>
    </row>
    <row r="19" spans="3:15" ht="31.2" customHeight="1" thickBot="1" x14ac:dyDescent="0.35">
      <c r="C19" s="93" t="s">
        <v>96</v>
      </c>
      <c r="D19" s="94">
        <f t="shared" ref="D19:K19" si="1">D18/$L$18</f>
        <v>0.98612716763005781</v>
      </c>
      <c r="E19" s="95">
        <f t="shared" si="1"/>
        <v>6.0693641618497106E-3</v>
      </c>
      <c r="F19" s="95">
        <f t="shared" si="1"/>
        <v>0</v>
      </c>
      <c r="G19" s="95">
        <f t="shared" si="1"/>
        <v>0</v>
      </c>
      <c r="H19" s="95">
        <f t="shared" si="1"/>
        <v>2.8901734104046245E-4</v>
      </c>
      <c r="I19" s="96">
        <f t="shared" si="1"/>
        <v>2.6011560693641619E-3</v>
      </c>
      <c r="J19" s="96">
        <f t="shared" si="1"/>
        <v>4.9132947976878614E-3</v>
      </c>
      <c r="K19" s="96">
        <f t="shared" si="1"/>
        <v>0</v>
      </c>
    </row>
    <row r="21" spans="3:15" x14ac:dyDescent="0.3"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</row>
    <row r="22" spans="3:15" x14ac:dyDescent="0.3"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</sheetData>
  <mergeCells count="6">
    <mergeCell ref="C3:J3"/>
    <mergeCell ref="C4:J4"/>
    <mergeCell ref="C7:M7"/>
    <mergeCell ref="C8:C9"/>
    <mergeCell ref="D8:L8"/>
    <mergeCell ref="M8:M9"/>
  </mergeCells>
  <conditionalFormatting sqref="E19:K1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0:M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A55ED-4FE2-4579-A32A-520BAD79C63D}">
  <dimension ref="C2:W32"/>
  <sheetViews>
    <sheetView showGridLines="0" topLeftCell="A58" workbookViewId="0">
      <selection activeCell="E36" sqref="E36"/>
    </sheetView>
  </sheetViews>
  <sheetFormatPr defaultRowHeight="15" customHeight="1" x14ac:dyDescent="0.25"/>
  <cols>
    <col min="1" max="1" width="8.88671875" style="98"/>
    <col min="2" max="2" width="3.5546875" style="98" customWidth="1"/>
    <col min="3" max="3" width="9.88671875" style="98" bestFit="1" customWidth="1"/>
    <col min="4" max="4" width="17.44140625" style="98" bestFit="1" customWidth="1"/>
    <col min="5" max="12" width="8.88671875" style="98"/>
    <col min="13" max="13" width="8.21875" style="98" customWidth="1"/>
    <col min="14" max="14" width="5.109375" style="98" bestFit="1" customWidth="1"/>
    <col min="15" max="15" width="10.5546875" style="98" customWidth="1"/>
    <col min="16" max="21" width="8.88671875" style="98"/>
    <col min="22" max="22" width="9.5546875" style="98" bestFit="1" customWidth="1"/>
    <col min="23" max="258" width="8.88671875" style="98"/>
    <col min="259" max="259" width="3.5546875" style="98" customWidth="1"/>
    <col min="260" max="260" width="9.88671875" style="98" bestFit="1" customWidth="1"/>
    <col min="261" max="261" width="17.44140625" style="98" bestFit="1" customWidth="1"/>
    <col min="262" max="269" width="8.88671875" style="98"/>
    <col min="270" max="270" width="5.109375" style="98" bestFit="1" customWidth="1"/>
    <col min="271" max="271" width="10.5546875" style="98" customWidth="1"/>
    <col min="272" max="514" width="8.88671875" style="98"/>
    <col min="515" max="515" width="3.5546875" style="98" customWidth="1"/>
    <col min="516" max="516" width="9.88671875" style="98" bestFit="1" customWidth="1"/>
    <col min="517" max="517" width="17.44140625" style="98" bestFit="1" customWidth="1"/>
    <col min="518" max="525" width="8.88671875" style="98"/>
    <col min="526" max="526" width="5.109375" style="98" bestFit="1" customWidth="1"/>
    <col min="527" max="527" width="10.5546875" style="98" customWidth="1"/>
    <col min="528" max="770" width="8.88671875" style="98"/>
    <col min="771" max="771" width="3.5546875" style="98" customWidth="1"/>
    <col min="772" max="772" width="9.88671875" style="98" bestFit="1" customWidth="1"/>
    <col min="773" max="773" width="17.44140625" style="98" bestFit="1" customWidth="1"/>
    <col min="774" max="781" width="8.88671875" style="98"/>
    <col min="782" max="782" width="5.109375" style="98" bestFit="1" customWidth="1"/>
    <col min="783" max="783" width="10.5546875" style="98" customWidth="1"/>
    <col min="784" max="1026" width="8.88671875" style="98"/>
    <col min="1027" max="1027" width="3.5546875" style="98" customWidth="1"/>
    <col min="1028" max="1028" width="9.88671875" style="98" bestFit="1" customWidth="1"/>
    <col min="1029" max="1029" width="17.44140625" style="98" bestFit="1" customWidth="1"/>
    <col min="1030" max="1037" width="8.88671875" style="98"/>
    <col min="1038" max="1038" width="5.109375" style="98" bestFit="1" customWidth="1"/>
    <col min="1039" max="1039" width="10.5546875" style="98" customWidth="1"/>
    <col min="1040" max="1282" width="8.88671875" style="98"/>
    <col min="1283" max="1283" width="3.5546875" style="98" customWidth="1"/>
    <col min="1284" max="1284" width="9.88671875" style="98" bestFit="1" customWidth="1"/>
    <col min="1285" max="1285" width="17.44140625" style="98" bestFit="1" customWidth="1"/>
    <col min="1286" max="1293" width="8.88671875" style="98"/>
    <col min="1294" max="1294" width="5.109375" style="98" bestFit="1" customWidth="1"/>
    <col min="1295" max="1295" width="10.5546875" style="98" customWidth="1"/>
    <col min="1296" max="1538" width="8.88671875" style="98"/>
    <col min="1539" max="1539" width="3.5546875" style="98" customWidth="1"/>
    <col min="1540" max="1540" width="9.88671875" style="98" bestFit="1" customWidth="1"/>
    <col min="1541" max="1541" width="17.44140625" style="98" bestFit="1" customWidth="1"/>
    <col min="1542" max="1549" width="8.88671875" style="98"/>
    <col min="1550" max="1550" width="5.109375" style="98" bestFit="1" customWidth="1"/>
    <col min="1551" max="1551" width="10.5546875" style="98" customWidth="1"/>
    <col min="1552" max="1794" width="8.88671875" style="98"/>
    <col min="1795" max="1795" width="3.5546875" style="98" customWidth="1"/>
    <col min="1796" max="1796" width="9.88671875" style="98" bestFit="1" customWidth="1"/>
    <col min="1797" max="1797" width="17.44140625" style="98" bestFit="1" customWidth="1"/>
    <col min="1798" max="1805" width="8.88671875" style="98"/>
    <col min="1806" max="1806" width="5.109375" style="98" bestFit="1" customWidth="1"/>
    <col min="1807" max="1807" width="10.5546875" style="98" customWidth="1"/>
    <col min="1808" max="2050" width="8.88671875" style="98"/>
    <col min="2051" max="2051" width="3.5546875" style="98" customWidth="1"/>
    <col min="2052" max="2052" width="9.88671875" style="98" bestFit="1" customWidth="1"/>
    <col min="2053" max="2053" width="17.44140625" style="98" bestFit="1" customWidth="1"/>
    <col min="2054" max="2061" width="8.88671875" style="98"/>
    <col min="2062" max="2062" width="5.109375" style="98" bestFit="1" customWidth="1"/>
    <col min="2063" max="2063" width="10.5546875" style="98" customWidth="1"/>
    <col min="2064" max="2306" width="8.88671875" style="98"/>
    <col min="2307" max="2307" width="3.5546875" style="98" customWidth="1"/>
    <col min="2308" max="2308" width="9.88671875" style="98" bestFit="1" customWidth="1"/>
    <col min="2309" max="2309" width="17.44140625" style="98" bestFit="1" customWidth="1"/>
    <col min="2310" max="2317" width="8.88671875" style="98"/>
    <col min="2318" max="2318" width="5.109375" style="98" bestFit="1" customWidth="1"/>
    <col min="2319" max="2319" width="10.5546875" style="98" customWidth="1"/>
    <col min="2320" max="2562" width="8.88671875" style="98"/>
    <col min="2563" max="2563" width="3.5546875" style="98" customWidth="1"/>
    <col min="2564" max="2564" width="9.88671875" style="98" bestFit="1" customWidth="1"/>
    <col min="2565" max="2565" width="17.44140625" style="98" bestFit="1" customWidth="1"/>
    <col min="2566" max="2573" width="8.88671875" style="98"/>
    <col min="2574" max="2574" width="5.109375" style="98" bestFit="1" customWidth="1"/>
    <col min="2575" max="2575" width="10.5546875" style="98" customWidth="1"/>
    <col min="2576" max="2818" width="8.88671875" style="98"/>
    <col min="2819" max="2819" width="3.5546875" style="98" customWidth="1"/>
    <col min="2820" max="2820" width="9.88671875" style="98" bestFit="1" customWidth="1"/>
    <col min="2821" max="2821" width="17.44140625" style="98" bestFit="1" customWidth="1"/>
    <col min="2822" max="2829" width="8.88671875" style="98"/>
    <col min="2830" max="2830" width="5.109375" style="98" bestFit="1" customWidth="1"/>
    <col min="2831" max="2831" width="10.5546875" style="98" customWidth="1"/>
    <col min="2832" max="3074" width="8.88671875" style="98"/>
    <col min="3075" max="3075" width="3.5546875" style="98" customWidth="1"/>
    <col min="3076" max="3076" width="9.88671875" style="98" bestFit="1" customWidth="1"/>
    <col min="3077" max="3077" width="17.44140625" style="98" bestFit="1" customWidth="1"/>
    <col min="3078" max="3085" width="8.88671875" style="98"/>
    <col min="3086" max="3086" width="5.109375" style="98" bestFit="1" customWidth="1"/>
    <col min="3087" max="3087" width="10.5546875" style="98" customWidth="1"/>
    <col min="3088" max="3330" width="8.88671875" style="98"/>
    <col min="3331" max="3331" width="3.5546875" style="98" customWidth="1"/>
    <col min="3332" max="3332" width="9.88671875" style="98" bestFit="1" customWidth="1"/>
    <col min="3333" max="3333" width="17.44140625" style="98" bestFit="1" customWidth="1"/>
    <col min="3334" max="3341" width="8.88671875" style="98"/>
    <col min="3342" max="3342" width="5.109375" style="98" bestFit="1" customWidth="1"/>
    <col min="3343" max="3343" width="10.5546875" style="98" customWidth="1"/>
    <col min="3344" max="3586" width="8.88671875" style="98"/>
    <col min="3587" max="3587" width="3.5546875" style="98" customWidth="1"/>
    <col min="3588" max="3588" width="9.88671875" style="98" bestFit="1" customWidth="1"/>
    <col min="3589" max="3589" width="17.44140625" style="98" bestFit="1" customWidth="1"/>
    <col min="3590" max="3597" width="8.88671875" style="98"/>
    <col min="3598" max="3598" width="5.109375" style="98" bestFit="1" customWidth="1"/>
    <col min="3599" max="3599" width="10.5546875" style="98" customWidth="1"/>
    <col min="3600" max="3842" width="8.88671875" style="98"/>
    <col min="3843" max="3843" width="3.5546875" style="98" customWidth="1"/>
    <col min="3844" max="3844" width="9.88671875" style="98" bestFit="1" customWidth="1"/>
    <col min="3845" max="3845" width="17.44140625" style="98" bestFit="1" customWidth="1"/>
    <col min="3846" max="3853" width="8.88671875" style="98"/>
    <col min="3854" max="3854" width="5.109375" style="98" bestFit="1" customWidth="1"/>
    <col min="3855" max="3855" width="10.5546875" style="98" customWidth="1"/>
    <col min="3856" max="4098" width="8.88671875" style="98"/>
    <col min="4099" max="4099" width="3.5546875" style="98" customWidth="1"/>
    <col min="4100" max="4100" width="9.88671875" style="98" bestFit="1" customWidth="1"/>
    <col min="4101" max="4101" width="17.44140625" style="98" bestFit="1" customWidth="1"/>
    <col min="4102" max="4109" width="8.88671875" style="98"/>
    <col min="4110" max="4110" width="5.109375" style="98" bestFit="1" customWidth="1"/>
    <col min="4111" max="4111" width="10.5546875" style="98" customWidth="1"/>
    <col min="4112" max="4354" width="8.88671875" style="98"/>
    <col min="4355" max="4355" width="3.5546875" style="98" customWidth="1"/>
    <col min="4356" max="4356" width="9.88671875" style="98" bestFit="1" customWidth="1"/>
    <col min="4357" max="4357" width="17.44140625" style="98" bestFit="1" customWidth="1"/>
    <col min="4358" max="4365" width="8.88671875" style="98"/>
    <col min="4366" max="4366" width="5.109375" style="98" bestFit="1" customWidth="1"/>
    <col min="4367" max="4367" width="10.5546875" style="98" customWidth="1"/>
    <col min="4368" max="4610" width="8.88671875" style="98"/>
    <col min="4611" max="4611" width="3.5546875" style="98" customWidth="1"/>
    <col min="4612" max="4612" width="9.88671875" style="98" bestFit="1" customWidth="1"/>
    <col min="4613" max="4613" width="17.44140625" style="98" bestFit="1" customWidth="1"/>
    <col min="4614" max="4621" width="8.88671875" style="98"/>
    <col min="4622" max="4622" width="5.109375" style="98" bestFit="1" customWidth="1"/>
    <col min="4623" max="4623" width="10.5546875" style="98" customWidth="1"/>
    <col min="4624" max="4866" width="8.88671875" style="98"/>
    <col min="4867" max="4867" width="3.5546875" style="98" customWidth="1"/>
    <col min="4868" max="4868" width="9.88671875" style="98" bestFit="1" customWidth="1"/>
    <col min="4869" max="4869" width="17.44140625" style="98" bestFit="1" customWidth="1"/>
    <col min="4870" max="4877" width="8.88671875" style="98"/>
    <col min="4878" max="4878" width="5.109375" style="98" bestFit="1" customWidth="1"/>
    <col min="4879" max="4879" width="10.5546875" style="98" customWidth="1"/>
    <col min="4880" max="5122" width="8.88671875" style="98"/>
    <col min="5123" max="5123" width="3.5546875" style="98" customWidth="1"/>
    <col min="5124" max="5124" width="9.88671875" style="98" bestFit="1" customWidth="1"/>
    <col min="5125" max="5125" width="17.44140625" style="98" bestFit="1" customWidth="1"/>
    <col min="5126" max="5133" width="8.88671875" style="98"/>
    <col min="5134" max="5134" width="5.109375" style="98" bestFit="1" customWidth="1"/>
    <col min="5135" max="5135" width="10.5546875" style="98" customWidth="1"/>
    <col min="5136" max="5378" width="8.88671875" style="98"/>
    <col min="5379" max="5379" width="3.5546875" style="98" customWidth="1"/>
    <col min="5380" max="5380" width="9.88671875" style="98" bestFit="1" customWidth="1"/>
    <col min="5381" max="5381" width="17.44140625" style="98" bestFit="1" customWidth="1"/>
    <col min="5382" max="5389" width="8.88671875" style="98"/>
    <col min="5390" max="5390" width="5.109375" style="98" bestFit="1" customWidth="1"/>
    <col min="5391" max="5391" width="10.5546875" style="98" customWidth="1"/>
    <col min="5392" max="5634" width="8.88671875" style="98"/>
    <col min="5635" max="5635" width="3.5546875" style="98" customWidth="1"/>
    <col min="5636" max="5636" width="9.88671875" style="98" bestFit="1" customWidth="1"/>
    <col min="5637" max="5637" width="17.44140625" style="98" bestFit="1" customWidth="1"/>
    <col min="5638" max="5645" width="8.88671875" style="98"/>
    <col min="5646" max="5646" width="5.109375" style="98" bestFit="1" customWidth="1"/>
    <col min="5647" max="5647" width="10.5546875" style="98" customWidth="1"/>
    <col min="5648" max="5890" width="8.88671875" style="98"/>
    <col min="5891" max="5891" width="3.5546875" style="98" customWidth="1"/>
    <col min="5892" max="5892" width="9.88671875" style="98" bestFit="1" customWidth="1"/>
    <col min="5893" max="5893" width="17.44140625" style="98" bestFit="1" customWidth="1"/>
    <col min="5894" max="5901" width="8.88671875" style="98"/>
    <col min="5902" max="5902" width="5.109375" style="98" bestFit="1" customWidth="1"/>
    <col min="5903" max="5903" width="10.5546875" style="98" customWidth="1"/>
    <col min="5904" max="6146" width="8.88671875" style="98"/>
    <col min="6147" max="6147" width="3.5546875" style="98" customWidth="1"/>
    <col min="6148" max="6148" width="9.88671875" style="98" bestFit="1" customWidth="1"/>
    <col min="6149" max="6149" width="17.44140625" style="98" bestFit="1" customWidth="1"/>
    <col min="6150" max="6157" width="8.88671875" style="98"/>
    <col min="6158" max="6158" width="5.109375" style="98" bestFit="1" customWidth="1"/>
    <col min="6159" max="6159" width="10.5546875" style="98" customWidth="1"/>
    <col min="6160" max="6402" width="8.88671875" style="98"/>
    <col min="6403" max="6403" width="3.5546875" style="98" customWidth="1"/>
    <col min="6404" max="6404" width="9.88671875" style="98" bestFit="1" customWidth="1"/>
    <col min="6405" max="6405" width="17.44140625" style="98" bestFit="1" customWidth="1"/>
    <col min="6406" max="6413" width="8.88671875" style="98"/>
    <col min="6414" max="6414" width="5.109375" style="98" bestFit="1" customWidth="1"/>
    <col min="6415" max="6415" width="10.5546875" style="98" customWidth="1"/>
    <col min="6416" max="6658" width="8.88671875" style="98"/>
    <col min="6659" max="6659" width="3.5546875" style="98" customWidth="1"/>
    <col min="6660" max="6660" width="9.88671875" style="98" bestFit="1" customWidth="1"/>
    <col min="6661" max="6661" width="17.44140625" style="98" bestFit="1" customWidth="1"/>
    <col min="6662" max="6669" width="8.88671875" style="98"/>
    <col min="6670" max="6670" width="5.109375" style="98" bestFit="1" customWidth="1"/>
    <col min="6671" max="6671" width="10.5546875" style="98" customWidth="1"/>
    <col min="6672" max="6914" width="8.88671875" style="98"/>
    <col min="6915" max="6915" width="3.5546875" style="98" customWidth="1"/>
    <col min="6916" max="6916" width="9.88671875" style="98" bestFit="1" customWidth="1"/>
    <col min="6917" max="6917" width="17.44140625" style="98" bestFit="1" customWidth="1"/>
    <col min="6918" max="6925" width="8.88671875" style="98"/>
    <col min="6926" max="6926" width="5.109375" style="98" bestFit="1" customWidth="1"/>
    <col min="6927" max="6927" width="10.5546875" style="98" customWidth="1"/>
    <col min="6928" max="7170" width="8.88671875" style="98"/>
    <col min="7171" max="7171" width="3.5546875" style="98" customWidth="1"/>
    <col min="7172" max="7172" width="9.88671875" style="98" bestFit="1" customWidth="1"/>
    <col min="7173" max="7173" width="17.44140625" style="98" bestFit="1" customWidth="1"/>
    <col min="7174" max="7181" width="8.88671875" style="98"/>
    <col min="7182" max="7182" width="5.109375" style="98" bestFit="1" customWidth="1"/>
    <col min="7183" max="7183" width="10.5546875" style="98" customWidth="1"/>
    <col min="7184" max="7426" width="8.88671875" style="98"/>
    <col min="7427" max="7427" width="3.5546875" style="98" customWidth="1"/>
    <col min="7428" max="7428" width="9.88671875" style="98" bestFit="1" customWidth="1"/>
    <col min="7429" max="7429" width="17.44140625" style="98" bestFit="1" customWidth="1"/>
    <col min="7430" max="7437" width="8.88671875" style="98"/>
    <col min="7438" max="7438" width="5.109375" style="98" bestFit="1" customWidth="1"/>
    <col min="7439" max="7439" width="10.5546875" style="98" customWidth="1"/>
    <col min="7440" max="7682" width="8.88671875" style="98"/>
    <col min="7683" max="7683" width="3.5546875" style="98" customWidth="1"/>
    <col min="7684" max="7684" width="9.88671875" style="98" bestFit="1" customWidth="1"/>
    <col min="7685" max="7685" width="17.44140625" style="98" bestFit="1" customWidth="1"/>
    <col min="7686" max="7693" width="8.88671875" style="98"/>
    <col min="7694" max="7694" width="5.109375" style="98" bestFit="1" customWidth="1"/>
    <col min="7695" max="7695" width="10.5546875" style="98" customWidth="1"/>
    <col min="7696" max="7938" width="8.88671875" style="98"/>
    <col min="7939" max="7939" width="3.5546875" style="98" customWidth="1"/>
    <col min="7940" max="7940" width="9.88671875" style="98" bestFit="1" customWidth="1"/>
    <col min="7941" max="7941" width="17.44140625" style="98" bestFit="1" customWidth="1"/>
    <col min="7942" max="7949" width="8.88671875" style="98"/>
    <col min="7950" max="7950" width="5.109375" style="98" bestFit="1" customWidth="1"/>
    <col min="7951" max="7951" width="10.5546875" style="98" customWidth="1"/>
    <col min="7952" max="8194" width="8.88671875" style="98"/>
    <col min="8195" max="8195" width="3.5546875" style="98" customWidth="1"/>
    <col min="8196" max="8196" width="9.88671875" style="98" bestFit="1" customWidth="1"/>
    <col min="8197" max="8197" width="17.44140625" style="98" bestFit="1" customWidth="1"/>
    <col min="8198" max="8205" width="8.88671875" style="98"/>
    <col min="8206" max="8206" width="5.109375" style="98" bestFit="1" customWidth="1"/>
    <col min="8207" max="8207" width="10.5546875" style="98" customWidth="1"/>
    <col min="8208" max="8450" width="8.88671875" style="98"/>
    <col min="8451" max="8451" width="3.5546875" style="98" customWidth="1"/>
    <col min="8452" max="8452" width="9.88671875" style="98" bestFit="1" customWidth="1"/>
    <col min="8453" max="8453" width="17.44140625" style="98" bestFit="1" customWidth="1"/>
    <col min="8454" max="8461" width="8.88671875" style="98"/>
    <col min="8462" max="8462" width="5.109375" style="98" bestFit="1" customWidth="1"/>
    <col min="8463" max="8463" width="10.5546875" style="98" customWidth="1"/>
    <col min="8464" max="8706" width="8.88671875" style="98"/>
    <col min="8707" max="8707" width="3.5546875" style="98" customWidth="1"/>
    <col min="8708" max="8708" width="9.88671875" style="98" bestFit="1" customWidth="1"/>
    <col min="8709" max="8709" width="17.44140625" style="98" bestFit="1" customWidth="1"/>
    <col min="8710" max="8717" width="8.88671875" style="98"/>
    <col min="8718" max="8718" width="5.109375" style="98" bestFit="1" customWidth="1"/>
    <col min="8719" max="8719" width="10.5546875" style="98" customWidth="1"/>
    <col min="8720" max="8962" width="8.88671875" style="98"/>
    <col min="8963" max="8963" width="3.5546875" style="98" customWidth="1"/>
    <col min="8964" max="8964" width="9.88671875" style="98" bestFit="1" customWidth="1"/>
    <col min="8965" max="8965" width="17.44140625" style="98" bestFit="1" customWidth="1"/>
    <col min="8966" max="8973" width="8.88671875" style="98"/>
    <col min="8974" max="8974" width="5.109375" style="98" bestFit="1" customWidth="1"/>
    <col min="8975" max="8975" width="10.5546875" style="98" customWidth="1"/>
    <col min="8976" max="9218" width="8.88671875" style="98"/>
    <col min="9219" max="9219" width="3.5546875" style="98" customWidth="1"/>
    <col min="9220" max="9220" width="9.88671875" style="98" bestFit="1" customWidth="1"/>
    <col min="9221" max="9221" width="17.44140625" style="98" bestFit="1" customWidth="1"/>
    <col min="9222" max="9229" width="8.88671875" style="98"/>
    <col min="9230" max="9230" width="5.109375" style="98" bestFit="1" customWidth="1"/>
    <col min="9231" max="9231" width="10.5546875" style="98" customWidth="1"/>
    <col min="9232" max="9474" width="8.88671875" style="98"/>
    <col min="9475" max="9475" width="3.5546875" style="98" customWidth="1"/>
    <col min="9476" max="9476" width="9.88671875" style="98" bestFit="1" customWidth="1"/>
    <col min="9477" max="9477" width="17.44140625" style="98" bestFit="1" customWidth="1"/>
    <col min="9478" max="9485" width="8.88671875" style="98"/>
    <col min="9486" max="9486" width="5.109375" style="98" bestFit="1" customWidth="1"/>
    <col min="9487" max="9487" width="10.5546875" style="98" customWidth="1"/>
    <col min="9488" max="9730" width="8.88671875" style="98"/>
    <col min="9731" max="9731" width="3.5546875" style="98" customWidth="1"/>
    <col min="9732" max="9732" width="9.88671875" style="98" bestFit="1" customWidth="1"/>
    <col min="9733" max="9733" width="17.44140625" style="98" bestFit="1" customWidth="1"/>
    <col min="9734" max="9741" width="8.88671875" style="98"/>
    <col min="9742" max="9742" width="5.109375" style="98" bestFit="1" customWidth="1"/>
    <col min="9743" max="9743" width="10.5546875" style="98" customWidth="1"/>
    <col min="9744" max="9986" width="8.88671875" style="98"/>
    <col min="9987" max="9987" width="3.5546875" style="98" customWidth="1"/>
    <col min="9988" max="9988" width="9.88671875" style="98" bestFit="1" customWidth="1"/>
    <col min="9989" max="9989" width="17.44140625" style="98" bestFit="1" customWidth="1"/>
    <col min="9990" max="9997" width="8.88671875" style="98"/>
    <col min="9998" max="9998" width="5.109375" style="98" bestFit="1" customWidth="1"/>
    <col min="9999" max="9999" width="10.5546875" style="98" customWidth="1"/>
    <col min="10000" max="10242" width="8.88671875" style="98"/>
    <col min="10243" max="10243" width="3.5546875" style="98" customWidth="1"/>
    <col min="10244" max="10244" width="9.88671875" style="98" bestFit="1" customWidth="1"/>
    <col min="10245" max="10245" width="17.44140625" style="98" bestFit="1" customWidth="1"/>
    <col min="10246" max="10253" width="8.88671875" style="98"/>
    <col min="10254" max="10254" width="5.109375" style="98" bestFit="1" customWidth="1"/>
    <col min="10255" max="10255" width="10.5546875" style="98" customWidth="1"/>
    <col min="10256" max="10498" width="8.88671875" style="98"/>
    <col min="10499" max="10499" width="3.5546875" style="98" customWidth="1"/>
    <col min="10500" max="10500" width="9.88671875" style="98" bestFit="1" customWidth="1"/>
    <col min="10501" max="10501" width="17.44140625" style="98" bestFit="1" customWidth="1"/>
    <col min="10502" max="10509" width="8.88671875" style="98"/>
    <col min="10510" max="10510" width="5.109375" style="98" bestFit="1" customWidth="1"/>
    <col min="10511" max="10511" width="10.5546875" style="98" customWidth="1"/>
    <col min="10512" max="10754" width="8.88671875" style="98"/>
    <col min="10755" max="10755" width="3.5546875" style="98" customWidth="1"/>
    <col min="10756" max="10756" width="9.88671875" style="98" bestFit="1" customWidth="1"/>
    <col min="10757" max="10757" width="17.44140625" style="98" bestFit="1" customWidth="1"/>
    <col min="10758" max="10765" width="8.88671875" style="98"/>
    <col min="10766" max="10766" width="5.109375" style="98" bestFit="1" customWidth="1"/>
    <col min="10767" max="10767" width="10.5546875" style="98" customWidth="1"/>
    <col min="10768" max="11010" width="8.88671875" style="98"/>
    <col min="11011" max="11011" width="3.5546875" style="98" customWidth="1"/>
    <col min="11012" max="11012" width="9.88671875" style="98" bestFit="1" customWidth="1"/>
    <col min="11013" max="11013" width="17.44140625" style="98" bestFit="1" customWidth="1"/>
    <col min="11014" max="11021" width="8.88671875" style="98"/>
    <col min="11022" max="11022" width="5.109375" style="98" bestFit="1" customWidth="1"/>
    <col min="11023" max="11023" width="10.5546875" style="98" customWidth="1"/>
    <col min="11024" max="11266" width="8.88671875" style="98"/>
    <col min="11267" max="11267" width="3.5546875" style="98" customWidth="1"/>
    <col min="11268" max="11268" width="9.88671875" style="98" bestFit="1" customWidth="1"/>
    <col min="11269" max="11269" width="17.44140625" style="98" bestFit="1" customWidth="1"/>
    <col min="11270" max="11277" width="8.88671875" style="98"/>
    <col min="11278" max="11278" width="5.109375" style="98" bestFit="1" customWidth="1"/>
    <col min="11279" max="11279" width="10.5546875" style="98" customWidth="1"/>
    <col min="11280" max="11522" width="8.88671875" style="98"/>
    <col min="11523" max="11523" width="3.5546875" style="98" customWidth="1"/>
    <col min="11524" max="11524" width="9.88671875" style="98" bestFit="1" customWidth="1"/>
    <col min="11525" max="11525" width="17.44140625" style="98" bestFit="1" customWidth="1"/>
    <col min="11526" max="11533" width="8.88671875" style="98"/>
    <col min="11534" max="11534" width="5.109375" style="98" bestFit="1" customWidth="1"/>
    <col min="11535" max="11535" width="10.5546875" style="98" customWidth="1"/>
    <col min="11536" max="11778" width="8.88671875" style="98"/>
    <col min="11779" max="11779" width="3.5546875" style="98" customWidth="1"/>
    <col min="11780" max="11780" width="9.88671875" style="98" bestFit="1" customWidth="1"/>
    <col min="11781" max="11781" width="17.44140625" style="98" bestFit="1" customWidth="1"/>
    <col min="11782" max="11789" width="8.88671875" style="98"/>
    <col min="11790" max="11790" width="5.109375" style="98" bestFit="1" customWidth="1"/>
    <col min="11791" max="11791" width="10.5546875" style="98" customWidth="1"/>
    <col min="11792" max="12034" width="8.88671875" style="98"/>
    <col min="12035" max="12035" width="3.5546875" style="98" customWidth="1"/>
    <col min="12036" max="12036" width="9.88671875" style="98" bestFit="1" customWidth="1"/>
    <col min="12037" max="12037" width="17.44140625" style="98" bestFit="1" customWidth="1"/>
    <col min="12038" max="12045" width="8.88671875" style="98"/>
    <col min="12046" max="12046" width="5.109375" style="98" bestFit="1" customWidth="1"/>
    <col min="12047" max="12047" width="10.5546875" style="98" customWidth="1"/>
    <col min="12048" max="12290" width="8.88671875" style="98"/>
    <col min="12291" max="12291" width="3.5546875" style="98" customWidth="1"/>
    <col min="12292" max="12292" width="9.88671875" style="98" bestFit="1" customWidth="1"/>
    <col min="12293" max="12293" width="17.44140625" style="98" bestFit="1" customWidth="1"/>
    <col min="12294" max="12301" width="8.88671875" style="98"/>
    <col min="12302" max="12302" width="5.109375" style="98" bestFit="1" customWidth="1"/>
    <col min="12303" max="12303" width="10.5546875" style="98" customWidth="1"/>
    <col min="12304" max="12546" width="8.88671875" style="98"/>
    <col min="12547" max="12547" width="3.5546875" style="98" customWidth="1"/>
    <col min="12548" max="12548" width="9.88671875" style="98" bestFit="1" customWidth="1"/>
    <col min="12549" max="12549" width="17.44140625" style="98" bestFit="1" customWidth="1"/>
    <col min="12550" max="12557" width="8.88671875" style="98"/>
    <col min="12558" max="12558" width="5.109375" style="98" bestFit="1" customWidth="1"/>
    <col min="12559" max="12559" width="10.5546875" style="98" customWidth="1"/>
    <col min="12560" max="12802" width="8.88671875" style="98"/>
    <col min="12803" max="12803" width="3.5546875" style="98" customWidth="1"/>
    <col min="12804" max="12804" width="9.88671875" style="98" bestFit="1" customWidth="1"/>
    <col min="12805" max="12805" width="17.44140625" style="98" bestFit="1" customWidth="1"/>
    <col min="12806" max="12813" width="8.88671875" style="98"/>
    <col min="12814" max="12814" width="5.109375" style="98" bestFit="1" customWidth="1"/>
    <col min="12815" max="12815" width="10.5546875" style="98" customWidth="1"/>
    <col min="12816" max="13058" width="8.88671875" style="98"/>
    <col min="13059" max="13059" width="3.5546875" style="98" customWidth="1"/>
    <col min="13060" max="13060" width="9.88671875" style="98" bestFit="1" customWidth="1"/>
    <col min="13061" max="13061" width="17.44140625" style="98" bestFit="1" customWidth="1"/>
    <col min="13062" max="13069" width="8.88671875" style="98"/>
    <col min="13070" max="13070" width="5.109375" style="98" bestFit="1" customWidth="1"/>
    <col min="13071" max="13071" width="10.5546875" style="98" customWidth="1"/>
    <col min="13072" max="13314" width="8.88671875" style="98"/>
    <col min="13315" max="13315" width="3.5546875" style="98" customWidth="1"/>
    <col min="13316" max="13316" width="9.88671875" style="98" bestFit="1" customWidth="1"/>
    <col min="13317" max="13317" width="17.44140625" style="98" bestFit="1" customWidth="1"/>
    <col min="13318" max="13325" width="8.88671875" style="98"/>
    <col min="13326" max="13326" width="5.109375" style="98" bestFit="1" customWidth="1"/>
    <col min="13327" max="13327" width="10.5546875" style="98" customWidth="1"/>
    <col min="13328" max="13570" width="8.88671875" style="98"/>
    <col min="13571" max="13571" width="3.5546875" style="98" customWidth="1"/>
    <col min="13572" max="13572" width="9.88671875" style="98" bestFit="1" customWidth="1"/>
    <col min="13573" max="13573" width="17.44140625" style="98" bestFit="1" customWidth="1"/>
    <col min="13574" max="13581" width="8.88671875" style="98"/>
    <col min="13582" max="13582" width="5.109375" style="98" bestFit="1" customWidth="1"/>
    <col min="13583" max="13583" width="10.5546875" style="98" customWidth="1"/>
    <col min="13584" max="13826" width="8.88671875" style="98"/>
    <col min="13827" max="13827" width="3.5546875" style="98" customWidth="1"/>
    <col min="13828" max="13828" width="9.88671875" style="98" bestFit="1" customWidth="1"/>
    <col min="13829" max="13829" width="17.44140625" style="98" bestFit="1" customWidth="1"/>
    <col min="13830" max="13837" width="8.88671875" style="98"/>
    <col min="13838" max="13838" width="5.109375" style="98" bestFit="1" customWidth="1"/>
    <col min="13839" max="13839" width="10.5546875" style="98" customWidth="1"/>
    <col min="13840" max="14082" width="8.88671875" style="98"/>
    <col min="14083" max="14083" width="3.5546875" style="98" customWidth="1"/>
    <col min="14084" max="14084" width="9.88671875" style="98" bestFit="1" customWidth="1"/>
    <col min="14085" max="14085" width="17.44140625" style="98" bestFit="1" customWidth="1"/>
    <col min="14086" max="14093" width="8.88671875" style="98"/>
    <col min="14094" max="14094" width="5.109375" style="98" bestFit="1" customWidth="1"/>
    <col min="14095" max="14095" width="10.5546875" style="98" customWidth="1"/>
    <col min="14096" max="14338" width="8.88671875" style="98"/>
    <col min="14339" max="14339" width="3.5546875" style="98" customWidth="1"/>
    <col min="14340" max="14340" width="9.88671875" style="98" bestFit="1" customWidth="1"/>
    <col min="14341" max="14341" width="17.44140625" style="98" bestFit="1" customWidth="1"/>
    <col min="14342" max="14349" width="8.88671875" style="98"/>
    <col min="14350" max="14350" width="5.109375" style="98" bestFit="1" customWidth="1"/>
    <col min="14351" max="14351" width="10.5546875" style="98" customWidth="1"/>
    <col min="14352" max="14594" width="8.88671875" style="98"/>
    <col min="14595" max="14595" width="3.5546875" style="98" customWidth="1"/>
    <col min="14596" max="14596" width="9.88671875" style="98" bestFit="1" customWidth="1"/>
    <col min="14597" max="14597" width="17.44140625" style="98" bestFit="1" customWidth="1"/>
    <col min="14598" max="14605" width="8.88671875" style="98"/>
    <col min="14606" max="14606" width="5.109375" style="98" bestFit="1" customWidth="1"/>
    <col min="14607" max="14607" width="10.5546875" style="98" customWidth="1"/>
    <col min="14608" max="14850" width="8.88671875" style="98"/>
    <col min="14851" max="14851" width="3.5546875" style="98" customWidth="1"/>
    <col min="14852" max="14852" width="9.88671875" style="98" bestFit="1" customWidth="1"/>
    <col min="14853" max="14853" width="17.44140625" style="98" bestFit="1" customWidth="1"/>
    <col min="14854" max="14861" width="8.88671875" style="98"/>
    <col min="14862" max="14862" width="5.109375" style="98" bestFit="1" customWidth="1"/>
    <col min="14863" max="14863" width="10.5546875" style="98" customWidth="1"/>
    <col min="14864" max="15106" width="8.88671875" style="98"/>
    <col min="15107" max="15107" width="3.5546875" style="98" customWidth="1"/>
    <col min="15108" max="15108" width="9.88671875" style="98" bestFit="1" customWidth="1"/>
    <col min="15109" max="15109" width="17.44140625" style="98" bestFit="1" customWidth="1"/>
    <col min="15110" max="15117" width="8.88671875" style="98"/>
    <col min="15118" max="15118" width="5.109375" style="98" bestFit="1" customWidth="1"/>
    <col min="15119" max="15119" width="10.5546875" style="98" customWidth="1"/>
    <col min="15120" max="15362" width="8.88671875" style="98"/>
    <col min="15363" max="15363" width="3.5546875" style="98" customWidth="1"/>
    <col min="15364" max="15364" width="9.88671875" style="98" bestFit="1" customWidth="1"/>
    <col min="15365" max="15365" width="17.44140625" style="98" bestFit="1" customWidth="1"/>
    <col min="15366" max="15373" width="8.88671875" style="98"/>
    <col min="15374" max="15374" width="5.109375" style="98" bestFit="1" customWidth="1"/>
    <col min="15375" max="15375" width="10.5546875" style="98" customWidth="1"/>
    <col min="15376" max="15618" width="8.88671875" style="98"/>
    <col min="15619" max="15619" width="3.5546875" style="98" customWidth="1"/>
    <col min="15620" max="15620" width="9.88671875" style="98" bestFit="1" customWidth="1"/>
    <col min="15621" max="15621" width="17.44140625" style="98" bestFit="1" customWidth="1"/>
    <col min="15622" max="15629" width="8.88671875" style="98"/>
    <col min="15630" max="15630" width="5.109375" style="98" bestFit="1" customWidth="1"/>
    <col min="15631" max="15631" width="10.5546875" style="98" customWidth="1"/>
    <col min="15632" max="15874" width="8.88671875" style="98"/>
    <col min="15875" max="15875" width="3.5546875" style="98" customWidth="1"/>
    <col min="15876" max="15876" width="9.88671875" style="98" bestFit="1" customWidth="1"/>
    <col min="15877" max="15877" width="17.44140625" style="98" bestFit="1" customWidth="1"/>
    <col min="15878" max="15885" width="8.88671875" style="98"/>
    <col min="15886" max="15886" width="5.109375" style="98" bestFit="1" customWidth="1"/>
    <col min="15887" max="15887" width="10.5546875" style="98" customWidth="1"/>
    <col min="15888" max="16130" width="8.88671875" style="98"/>
    <col min="16131" max="16131" width="3.5546875" style="98" customWidth="1"/>
    <col min="16132" max="16132" width="9.88671875" style="98" bestFit="1" customWidth="1"/>
    <col min="16133" max="16133" width="17.44140625" style="98" bestFit="1" customWidth="1"/>
    <col min="16134" max="16141" width="8.88671875" style="98"/>
    <col min="16142" max="16142" width="5.109375" style="98" bestFit="1" customWidth="1"/>
    <col min="16143" max="16143" width="10.5546875" style="98" customWidth="1"/>
    <col min="16144" max="16384" width="8.88671875" style="98"/>
  </cols>
  <sheetData>
    <row r="2" spans="3:23" ht="30" customHeight="1" x14ac:dyDescent="0.25"/>
    <row r="3" spans="3:23" ht="42" customHeight="1" thickBot="1" x14ac:dyDescent="0.3">
      <c r="O3" s="99" t="s">
        <v>97</v>
      </c>
      <c r="P3" s="99"/>
    </row>
    <row r="4" spans="3:23" ht="30" customHeight="1" thickBot="1" x14ac:dyDescent="0.3">
      <c r="C4" s="100" t="s">
        <v>98</v>
      </c>
      <c r="D4" s="101"/>
      <c r="E4" s="101"/>
      <c r="F4" s="101"/>
      <c r="G4" s="101"/>
      <c r="H4" s="101"/>
      <c r="I4" s="101"/>
      <c r="J4" s="101"/>
      <c r="K4" s="101"/>
      <c r="L4" s="101"/>
      <c r="M4" s="102"/>
      <c r="O4" s="103" t="s">
        <v>99</v>
      </c>
      <c r="P4" s="103" t="s">
        <v>100</v>
      </c>
      <c r="Q4" s="104">
        <v>0.3</v>
      </c>
    </row>
    <row r="5" spans="3:23" ht="15" customHeight="1" thickBot="1" x14ac:dyDescent="0.3">
      <c r="E5" s="105" t="s">
        <v>101</v>
      </c>
      <c r="F5" s="106"/>
      <c r="G5" s="107"/>
      <c r="H5" s="108"/>
      <c r="I5" s="109"/>
      <c r="J5" s="110"/>
      <c r="K5" s="110"/>
      <c r="L5" s="111" t="s">
        <v>102</v>
      </c>
      <c r="M5" s="112" t="s">
        <v>103</v>
      </c>
      <c r="O5" s="113">
        <v>208</v>
      </c>
      <c r="P5" s="113">
        <v>50</v>
      </c>
    </row>
    <row r="6" spans="3:23" ht="51" customHeight="1" thickBot="1" x14ac:dyDescent="0.3">
      <c r="C6" s="114" t="s">
        <v>104</v>
      </c>
      <c r="D6" s="115" t="s">
        <v>105</v>
      </c>
      <c r="E6" s="116"/>
      <c r="F6" s="117" t="s">
        <v>106</v>
      </c>
      <c r="G6" s="118" t="s">
        <v>107</v>
      </c>
      <c r="H6" s="119" t="s">
        <v>108</v>
      </c>
      <c r="I6" s="120" t="s">
        <v>109</v>
      </c>
      <c r="J6" s="121" t="s">
        <v>110</v>
      </c>
      <c r="K6" s="121" t="s">
        <v>111</v>
      </c>
      <c r="L6" s="122"/>
      <c r="M6" s="123"/>
      <c r="O6" s="124" t="s">
        <v>112</v>
      </c>
      <c r="T6" s="125" t="s">
        <v>113</v>
      </c>
      <c r="U6" s="126"/>
      <c r="V6" s="126"/>
      <c r="W6" s="127"/>
    </row>
    <row r="7" spans="3:23" ht="29.4" thickBot="1" x14ac:dyDescent="0.3">
      <c r="C7" s="128" t="s">
        <v>114</v>
      </c>
      <c r="D7" s="129">
        <v>44319</v>
      </c>
      <c r="E7" s="130">
        <v>338</v>
      </c>
      <c r="F7" s="130">
        <v>68</v>
      </c>
      <c r="G7" s="130">
        <v>270</v>
      </c>
      <c r="H7" s="130">
        <v>264</v>
      </c>
      <c r="I7" s="130">
        <v>6</v>
      </c>
      <c r="J7" s="130">
        <v>248</v>
      </c>
      <c r="K7" s="130">
        <v>6</v>
      </c>
      <c r="L7" s="131">
        <f>IFERROR(J7/H7,"")</f>
        <v>0.93939393939393945</v>
      </c>
      <c r="M7" s="132">
        <f>IFERROR(K7/(G7-(I7-K7)),"")</f>
        <v>2.2222222222222223E-2</v>
      </c>
      <c r="O7" s="133">
        <f>E7/(IF(C7="sabato",$P$5,$O$5))-1</f>
        <v>0.625</v>
      </c>
      <c r="P7" s="132">
        <f>K7/G7</f>
        <v>2.2222222222222223E-2</v>
      </c>
      <c r="Q7" s="134"/>
      <c r="R7" s="134"/>
      <c r="T7" s="135" t="s">
        <v>115</v>
      </c>
      <c r="U7" s="136" t="s">
        <v>107</v>
      </c>
      <c r="V7" s="137" t="s">
        <v>108</v>
      </c>
      <c r="W7" s="138" t="s">
        <v>109</v>
      </c>
    </row>
    <row r="8" spans="3:23" ht="15" customHeight="1" x14ac:dyDescent="0.25">
      <c r="C8" s="128" t="s">
        <v>116</v>
      </c>
      <c r="D8" s="129">
        <v>44320</v>
      </c>
      <c r="E8" s="130">
        <v>366</v>
      </c>
      <c r="F8" s="130">
        <v>71</v>
      </c>
      <c r="G8" s="130">
        <v>295</v>
      </c>
      <c r="H8" s="130">
        <v>283</v>
      </c>
      <c r="I8" s="130">
        <v>12</v>
      </c>
      <c r="J8" s="130">
        <v>262</v>
      </c>
      <c r="K8" s="130">
        <v>12</v>
      </c>
      <c r="L8" s="131">
        <f t="shared" ref="L8:L25" si="0">IFERROR(J8/H8,"")</f>
        <v>0.9257950530035336</v>
      </c>
      <c r="M8" s="132">
        <f t="shared" ref="M8:M31" si="1">IFERROR(K8/(G8-(I8-K8)),"")</f>
        <v>4.0677966101694912E-2</v>
      </c>
      <c r="O8" s="133">
        <f t="shared" ref="O8:O31" si="2">E8/(IF(C8="sabato",$P$5,$O$5))-1</f>
        <v>0.75961538461538458</v>
      </c>
      <c r="P8" s="132">
        <f t="shared" ref="P8:P31" si="3">K8/G8</f>
        <v>4.0677966101694912E-2</v>
      </c>
      <c r="Q8" s="134"/>
      <c r="R8" s="134"/>
      <c r="T8" s="139" t="s">
        <v>117</v>
      </c>
      <c r="U8" s="140">
        <f>AVERAGE(G7,G13,G19,G25,G31)</f>
        <v>350</v>
      </c>
      <c r="V8" s="140">
        <f t="shared" ref="V8:W8" si="4">AVERAGE(H7,H13,H19,H25,H31)</f>
        <v>332</v>
      </c>
      <c r="W8" s="140">
        <f t="shared" si="4"/>
        <v>18</v>
      </c>
    </row>
    <row r="9" spans="3:23" ht="15" customHeight="1" x14ac:dyDescent="0.25">
      <c r="C9" s="128" t="s">
        <v>118</v>
      </c>
      <c r="D9" s="129">
        <v>44321</v>
      </c>
      <c r="E9" s="130">
        <v>365</v>
      </c>
      <c r="F9" s="130">
        <v>83</v>
      </c>
      <c r="G9" s="130">
        <v>282</v>
      </c>
      <c r="H9" s="130">
        <v>280</v>
      </c>
      <c r="I9" s="130">
        <v>2</v>
      </c>
      <c r="J9" s="130">
        <v>272</v>
      </c>
      <c r="K9" s="130">
        <v>1</v>
      </c>
      <c r="L9" s="131">
        <f t="shared" si="0"/>
        <v>0.97142857142857142</v>
      </c>
      <c r="M9" s="132">
        <f t="shared" si="1"/>
        <v>3.5587188612099642E-3</v>
      </c>
      <c r="O9" s="133">
        <f t="shared" si="2"/>
        <v>0.75480769230769229</v>
      </c>
      <c r="P9" s="132">
        <f t="shared" si="3"/>
        <v>3.5460992907801418E-3</v>
      </c>
      <c r="Q9" s="134"/>
      <c r="R9" s="134"/>
      <c r="T9" s="139" t="s">
        <v>119</v>
      </c>
      <c r="U9" s="141">
        <f>AVERAGE(G8,G14,G20,G26)</f>
        <v>304.25</v>
      </c>
      <c r="V9" s="141">
        <f t="shared" ref="V9:W13" si="5">AVERAGE(H8,H14,H20,H26)</f>
        <v>296.25</v>
      </c>
      <c r="W9" s="141">
        <f t="shared" si="5"/>
        <v>8</v>
      </c>
    </row>
    <row r="10" spans="3:23" ht="15" customHeight="1" x14ac:dyDescent="0.25">
      <c r="C10" s="128" t="s">
        <v>120</v>
      </c>
      <c r="D10" s="129">
        <v>44322</v>
      </c>
      <c r="E10" s="130">
        <v>375</v>
      </c>
      <c r="F10" s="130">
        <v>61</v>
      </c>
      <c r="G10" s="130">
        <v>314</v>
      </c>
      <c r="H10" s="130">
        <v>307</v>
      </c>
      <c r="I10" s="130">
        <v>7</v>
      </c>
      <c r="J10" s="130">
        <v>289</v>
      </c>
      <c r="K10" s="130">
        <v>7</v>
      </c>
      <c r="L10" s="131">
        <f t="shared" si="0"/>
        <v>0.94136807817589574</v>
      </c>
      <c r="M10" s="132">
        <f t="shared" si="1"/>
        <v>2.2292993630573247E-2</v>
      </c>
      <c r="O10" s="133">
        <f t="shared" si="2"/>
        <v>0.80288461538461542</v>
      </c>
      <c r="P10" s="132">
        <f t="shared" si="3"/>
        <v>2.2292993630573247E-2</v>
      </c>
      <c r="Q10" s="134"/>
      <c r="R10" s="134"/>
      <c r="T10" s="139" t="s">
        <v>121</v>
      </c>
      <c r="U10" s="141">
        <f>AVERAGE(G9,G15,G21,G27)</f>
        <v>292.75</v>
      </c>
      <c r="V10" s="141">
        <f t="shared" si="5"/>
        <v>280.5</v>
      </c>
      <c r="W10" s="141">
        <f t="shared" si="5"/>
        <v>12.25</v>
      </c>
    </row>
    <row r="11" spans="3:23" ht="15" customHeight="1" x14ac:dyDescent="0.25">
      <c r="C11" s="128" t="s">
        <v>122</v>
      </c>
      <c r="D11" s="129">
        <v>44323</v>
      </c>
      <c r="E11" s="130">
        <v>338</v>
      </c>
      <c r="F11" s="130">
        <v>52</v>
      </c>
      <c r="G11" s="130">
        <v>286</v>
      </c>
      <c r="H11" s="130">
        <v>276</v>
      </c>
      <c r="I11" s="130">
        <v>10</v>
      </c>
      <c r="J11" s="130">
        <v>265</v>
      </c>
      <c r="K11" s="130">
        <v>10</v>
      </c>
      <c r="L11" s="131">
        <f t="shared" si="0"/>
        <v>0.96014492753623193</v>
      </c>
      <c r="M11" s="132">
        <f t="shared" si="1"/>
        <v>3.4965034965034968E-2</v>
      </c>
      <c r="O11" s="133">
        <f t="shared" si="2"/>
        <v>0.625</v>
      </c>
      <c r="P11" s="132">
        <f t="shared" si="3"/>
        <v>3.4965034965034968E-2</v>
      </c>
      <c r="Q11" s="134"/>
      <c r="R11" s="134"/>
      <c r="T11" s="139" t="s">
        <v>123</v>
      </c>
      <c r="U11" s="141">
        <f>AVERAGE(G10,G16,G22,G28)</f>
        <v>316.75</v>
      </c>
      <c r="V11" s="141">
        <f t="shared" si="5"/>
        <v>303.75</v>
      </c>
      <c r="W11" s="141">
        <f t="shared" si="5"/>
        <v>13</v>
      </c>
    </row>
    <row r="12" spans="3:23" ht="15" customHeight="1" x14ac:dyDescent="0.25">
      <c r="C12" s="128" t="s">
        <v>124</v>
      </c>
      <c r="D12" s="129">
        <v>44324</v>
      </c>
      <c r="E12" s="130">
        <v>31</v>
      </c>
      <c r="F12" s="130">
        <v>3</v>
      </c>
      <c r="G12" s="130">
        <v>28</v>
      </c>
      <c r="H12" s="130">
        <v>28</v>
      </c>
      <c r="I12" s="130">
        <v>0</v>
      </c>
      <c r="J12" s="130">
        <v>28</v>
      </c>
      <c r="K12" s="130">
        <v>0</v>
      </c>
      <c r="L12" s="131">
        <f t="shared" si="0"/>
        <v>1</v>
      </c>
      <c r="M12" s="132">
        <f t="shared" si="1"/>
        <v>0</v>
      </c>
      <c r="O12" s="133">
        <f t="shared" si="2"/>
        <v>-0.38</v>
      </c>
      <c r="P12" s="132">
        <f t="shared" si="3"/>
        <v>0</v>
      </c>
      <c r="Q12" s="134"/>
      <c r="R12" s="134"/>
      <c r="T12" s="139" t="s">
        <v>125</v>
      </c>
      <c r="U12" s="141">
        <f>AVERAGE(G11,G17,G23,G29)</f>
        <v>283.75</v>
      </c>
      <c r="V12" s="141">
        <f t="shared" si="5"/>
        <v>274</v>
      </c>
      <c r="W12" s="141">
        <f t="shared" si="5"/>
        <v>9.75</v>
      </c>
    </row>
    <row r="13" spans="3:23" ht="15" customHeight="1" thickBot="1" x14ac:dyDescent="0.3">
      <c r="C13" s="128" t="s">
        <v>114</v>
      </c>
      <c r="D13" s="129">
        <v>44326</v>
      </c>
      <c r="E13" s="130">
        <v>437</v>
      </c>
      <c r="F13" s="130">
        <v>75</v>
      </c>
      <c r="G13" s="130">
        <v>362</v>
      </c>
      <c r="H13" s="130">
        <v>348</v>
      </c>
      <c r="I13" s="130">
        <v>14</v>
      </c>
      <c r="J13" s="130">
        <v>331</v>
      </c>
      <c r="K13" s="130">
        <v>14</v>
      </c>
      <c r="L13" s="131">
        <f t="shared" si="0"/>
        <v>0.95114942528735635</v>
      </c>
      <c r="M13" s="132">
        <f t="shared" si="1"/>
        <v>3.8674033149171269E-2</v>
      </c>
      <c r="O13" s="133">
        <f t="shared" si="2"/>
        <v>1.1009615384615383</v>
      </c>
      <c r="P13" s="132">
        <f t="shared" si="3"/>
        <v>3.8674033149171269E-2</v>
      </c>
      <c r="Q13" s="134"/>
      <c r="R13" s="134"/>
      <c r="T13" s="142" t="s">
        <v>100</v>
      </c>
      <c r="U13" s="143">
        <f>AVERAGE(G12,G18,G24,G30)</f>
        <v>32</v>
      </c>
      <c r="V13" s="143">
        <f t="shared" si="5"/>
        <v>31.5</v>
      </c>
      <c r="W13" s="143">
        <f t="shared" si="5"/>
        <v>0.5</v>
      </c>
    </row>
    <row r="14" spans="3:23" ht="15" customHeight="1" x14ac:dyDescent="0.25">
      <c r="C14" s="128" t="s">
        <v>116</v>
      </c>
      <c r="D14" s="129">
        <v>44327</v>
      </c>
      <c r="E14" s="130">
        <v>345</v>
      </c>
      <c r="F14" s="130">
        <v>81</v>
      </c>
      <c r="G14" s="130">
        <v>264</v>
      </c>
      <c r="H14" s="130">
        <v>256</v>
      </c>
      <c r="I14" s="130">
        <v>8</v>
      </c>
      <c r="J14" s="130">
        <v>239</v>
      </c>
      <c r="K14" s="130">
        <v>8</v>
      </c>
      <c r="L14" s="131">
        <f t="shared" si="0"/>
        <v>0.93359375</v>
      </c>
      <c r="M14" s="132">
        <f t="shared" si="1"/>
        <v>3.0303030303030304E-2</v>
      </c>
      <c r="O14" s="133">
        <f t="shared" si="2"/>
        <v>0.65865384615384626</v>
      </c>
      <c r="P14" s="132">
        <f t="shared" si="3"/>
        <v>3.0303030303030304E-2</v>
      </c>
      <c r="Q14" s="134"/>
      <c r="R14" s="134"/>
    </row>
    <row r="15" spans="3:23" ht="15" customHeight="1" x14ac:dyDescent="0.25">
      <c r="C15" s="128" t="s">
        <v>118</v>
      </c>
      <c r="D15" s="129">
        <v>44328</v>
      </c>
      <c r="E15" s="130">
        <v>325</v>
      </c>
      <c r="F15" s="130">
        <v>68</v>
      </c>
      <c r="G15" s="130">
        <v>257</v>
      </c>
      <c r="H15" s="130">
        <v>255</v>
      </c>
      <c r="I15" s="130">
        <v>2</v>
      </c>
      <c r="J15" s="130">
        <v>253</v>
      </c>
      <c r="K15" s="130">
        <v>2</v>
      </c>
      <c r="L15" s="131">
        <f t="shared" si="0"/>
        <v>0.99215686274509807</v>
      </c>
      <c r="M15" s="132">
        <f t="shared" si="1"/>
        <v>7.7821011673151752E-3</v>
      </c>
      <c r="O15" s="133">
        <f t="shared" si="2"/>
        <v>0.5625</v>
      </c>
      <c r="P15" s="132">
        <f t="shared" si="3"/>
        <v>7.7821011673151752E-3</v>
      </c>
      <c r="Q15" s="134"/>
      <c r="R15" s="134"/>
    </row>
    <row r="16" spans="3:23" ht="15" customHeight="1" x14ac:dyDescent="0.25">
      <c r="C16" s="128" t="s">
        <v>120</v>
      </c>
      <c r="D16" s="129">
        <v>44329</v>
      </c>
      <c r="E16" s="130">
        <v>384</v>
      </c>
      <c r="F16" s="130">
        <v>76</v>
      </c>
      <c r="G16" s="130">
        <v>308</v>
      </c>
      <c r="H16" s="130">
        <v>290</v>
      </c>
      <c r="I16" s="130">
        <v>18</v>
      </c>
      <c r="J16" s="130">
        <v>276</v>
      </c>
      <c r="K16" s="130">
        <v>18</v>
      </c>
      <c r="L16" s="131">
        <f t="shared" si="0"/>
        <v>0.9517241379310345</v>
      </c>
      <c r="M16" s="132">
        <f t="shared" si="1"/>
        <v>5.844155844155844E-2</v>
      </c>
      <c r="O16" s="133">
        <f t="shared" si="2"/>
        <v>0.84615384615384626</v>
      </c>
      <c r="P16" s="132">
        <f t="shared" si="3"/>
        <v>5.844155844155844E-2</v>
      </c>
      <c r="Q16" s="134"/>
      <c r="R16" s="134"/>
    </row>
    <row r="17" spans="3:23" ht="15" customHeight="1" x14ac:dyDescent="0.25">
      <c r="C17" s="128" t="s">
        <v>122</v>
      </c>
      <c r="D17" s="129">
        <v>44330</v>
      </c>
      <c r="E17" s="130">
        <v>361</v>
      </c>
      <c r="F17" s="130">
        <v>63</v>
      </c>
      <c r="G17" s="130">
        <v>298</v>
      </c>
      <c r="H17" s="130">
        <v>284</v>
      </c>
      <c r="I17" s="130">
        <v>14</v>
      </c>
      <c r="J17" s="130">
        <v>272</v>
      </c>
      <c r="K17" s="130">
        <v>13</v>
      </c>
      <c r="L17" s="131">
        <f t="shared" si="0"/>
        <v>0.95774647887323938</v>
      </c>
      <c r="M17" s="132">
        <f t="shared" si="1"/>
        <v>4.3771043771043773E-2</v>
      </c>
      <c r="O17" s="133">
        <f t="shared" si="2"/>
        <v>0.73557692307692313</v>
      </c>
      <c r="P17" s="132">
        <f t="shared" si="3"/>
        <v>4.3624161073825503E-2</v>
      </c>
      <c r="Q17" s="134"/>
      <c r="R17" s="134"/>
    </row>
    <row r="18" spans="3:23" ht="15" customHeight="1" x14ac:dyDescent="0.25">
      <c r="C18" s="128" t="s">
        <v>124</v>
      </c>
      <c r="D18" s="129">
        <v>44331</v>
      </c>
      <c r="E18" s="130">
        <v>49</v>
      </c>
      <c r="F18" s="130">
        <v>9</v>
      </c>
      <c r="G18" s="130">
        <v>40</v>
      </c>
      <c r="H18" s="130">
        <v>39</v>
      </c>
      <c r="I18" s="130">
        <v>1</v>
      </c>
      <c r="J18" s="130">
        <v>37</v>
      </c>
      <c r="K18" s="130">
        <v>1</v>
      </c>
      <c r="L18" s="131">
        <f t="shared" si="0"/>
        <v>0.94871794871794868</v>
      </c>
      <c r="M18" s="132">
        <f t="shared" si="1"/>
        <v>2.5000000000000001E-2</v>
      </c>
      <c r="O18" s="133">
        <f t="shared" si="2"/>
        <v>-2.0000000000000018E-2</v>
      </c>
      <c r="P18" s="132">
        <f t="shared" si="3"/>
        <v>2.5000000000000001E-2</v>
      </c>
      <c r="Q18" s="134"/>
      <c r="R18" s="134"/>
    </row>
    <row r="19" spans="3:23" ht="15" customHeight="1" x14ac:dyDescent="0.25">
      <c r="C19" s="128" t="s">
        <v>114</v>
      </c>
      <c r="D19" s="129">
        <v>44333</v>
      </c>
      <c r="E19" s="130">
        <v>547</v>
      </c>
      <c r="F19" s="130">
        <v>96</v>
      </c>
      <c r="G19" s="130">
        <v>451</v>
      </c>
      <c r="H19" s="130">
        <v>421</v>
      </c>
      <c r="I19" s="130">
        <v>30</v>
      </c>
      <c r="J19" s="130">
        <v>381</v>
      </c>
      <c r="K19" s="130">
        <v>29</v>
      </c>
      <c r="L19" s="131">
        <f t="shared" si="0"/>
        <v>0.90498812351543945</v>
      </c>
      <c r="M19" s="132">
        <f t="shared" si="1"/>
        <v>6.4444444444444443E-2</v>
      </c>
      <c r="O19" s="133">
        <f t="shared" si="2"/>
        <v>1.6298076923076925</v>
      </c>
      <c r="P19" s="132">
        <f t="shared" si="3"/>
        <v>6.4301552106430154E-2</v>
      </c>
      <c r="Q19" s="134"/>
      <c r="R19" s="134"/>
    </row>
    <row r="20" spans="3:23" ht="15" customHeight="1" x14ac:dyDescent="0.25">
      <c r="C20" s="128" t="s">
        <v>116</v>
      </c>
      <c r="D20" s="129">
        <v>44334</v>
      </c>
      <c r="E20" s="130">
        <v>452</v>
      </c>
      <c r="F20" s="130">
        <v>88</v>
      </c>
      <c r="G20" s="130">
        <v>364</v>
      </c>
      <c r="H20" s="130">
        <v>357</v>
      </c>
      <c r="I20" s="130">
        <v>7</v>
      </c>
      <c r="J20" s="130">
        <v>349</v>
      </c>
      <c r="K20" s="130">
        <v>7</v>
      </c>
      <c r="L20" s="131">
        <f t="shared" si="0"/>
        <v>0.97759103641456579</v>
      </c>
      <c r="M20" s="132">
        <f t="shared" si="1"/>
        <v>1.9230769230769232E-2</v>
      </c>
      <c r="O20" s="133">
        <f t="shared" si="2"/>
        <v>1.1730769230769229</v>
      </c>
      <c r="P20" s="132">
        <f t="shared" si="3"/>
        <v>1.9230769230769232E-2</v>
      </c>
      <c r="Q20" s="134"/>
      <c r="R20" s="134"/>
    </row>
    <row r="21" spans="3:23" ht="15" customHeight="1" x14ac:dyDescent="0.25">
      <c r="C21" s="128" t="s">
        <v>118</v>
      </c>
      <c r="D21" s="129">
        <v>44335</v>
      </c>
      <c r="E21" s="130">
        <v>432</v>
      </c>
      <c r="F21" s="130">
        <v>94</v>
      </c>
      <c r="G21" s="130">
        <v>338</v>
      </c>
      <c r="H21" s="130">
        <v>297</v>
      </c>
      <c r="I21" s="130">
        <v>41</v>
      </c>
      <c r="J21" s="130">
        <v>262</v>
      </c>
      <c r="K21" s="130">
        <v>40</v>
      </c>
      <c r="L21" s="131">
        <f t="shared" si="0"/>
        <v>0.88215488215488214</v>
      </c>
      <c r="M21" s="132">
        <f t="shared" si="1"/>
        <v>0.11869436201780416</v>
      </c>
      <c r="O21" s="133">
        <f t="shared" si="2"/>
        <v>1.0769230769230771</v>
      </c>
      <c r="P21" s="132">
        <f t="shared" si="3"/>
        <v>0.11834319526627218</v>
      </c>
      <c r="Q21" s="134"/>
      <c r="R21" s="134"/>
    </row>
    <row r="22" spans="3:23" ht="15" customHeight="1" x14ac:dyDescent="0.25">
      <c r="C22" s="128" t="s">
        <v>120</v>
      </c>
      <c r="D22" s="129">
        <v>44336</v>
      </c>
      <c r="E22" s="130">
        <v>467</v>
      </c>
      <c r="F22" s="130">
        <v>100</v>
      </c>
      <c r="G22" s="130">
        <v>367</v>
      </c>
      <c r="H22" s="130">
        <v>366</v>
      </c>
      <c r="I22" s="130">
        <v>1</v>
      </c>
      <c r="J22" s="130">
        <v>358</v>
      </c>
      <c r="K22" s="130">
        <v>1</v>
      </c>
      <c r="L22" s="131">
        <f t="shared" si="0"/>
        <v>0.97814207650273222</v>
      </c>
      <c r="M22" s="132">
        <f>IFERROR(K22/(G22-(I22-K22)),"")</f>
        <v>2.7247956403269754E-3</v>
      </c>
      <c r="O22" s="133">
        <f t="shared" si="2"/>
        <v>1.2451923076923075</v>
      </c>
      <c r="P22" s="132">
        <f t="shared" si="3"/>
        <v>2.7247956403269754E-3</v>
      </c>
      <c r="Q22" s="134"/>
      <c r="R22" s="134"/>
    </row>
    <row r="23" spans="3:23" ht="15" customHeight="1" x14ac:dyDescent="0.25">
      <c r="C23" s="128" t="s">
        <v>122</v>
      </c>
      <c r="D23" s="129">
        <v>44337</v>
      </c>
      <c r="E23" s="130">
        <v>384</v>
      </c>
      <c r="F23" s="130">
        <v>73</v>
      </c>
      <c r="G23" s="130">
        <v>311</v>
      </c>
      <c r="H23" s="130">
        <v>301</v>
      </c>
      <c r="I23" s="130">
        <v>10</v>
      </c>
      <c r="J23" s="130">
        <v>284</v>
      </c>
      <c r="K23" s="130">
        <v>9</v>
      </c>
      <c r="L23" s="131">
        <f t="shared" si="0"/>
        <v>0.94352159468438535</v>
      </c>
      <c r="M23" s="132">
        <f t="shared" si="1"/>
        <v>2.903225806451613E-2</v>
      </c>
      <c r="O23" s="133">
        <f t="shared" si="2"/>
        <v>0.84615384615384626</v>
      </c>
      <c r="P23" s="132">
        <f t="shared" si="3"/>
        <v>2.8938906752411574E-2</v>
      </c>
      <c r="Q23" s="134"/>
      <c r="R23" s="134"/>
    </row>
    <row r="24" spans="3:23" ht="15" customHeight="1" x14ac:dyDescent="0.25">
      <c r="C24" s="128" t="s">
        <v>124</v>
      </c>
      <c r="D24" s="129">
        <v>44338</v>
      </c>
      <c r="E24" s="130">
        <v>38</v>
      </c>
      <c r="F24" s="130">
        <v>7</v>
      </c>
      <c r="G24" s="130">
        <v>31</v>
      </c>
      <c r="H24" s="130">
        <v>31</v>
      </c>
      <c r="I24" s="130">
        <v>0</v>
      </c>
      <c r="J24" s="130">
        <v>31</v>
      </c>
      <c r="K24" s="130">
        <v>0</v>
      </c>
      <c r="L24" s="131">
        <f t="shared" si="0"/>
        <v>1</v>
      </c>
      <c r="M24" s="132">
        <f t="shared" si="1"/>
        <v>0</v>
      </c>
      <c r="O24" s="133">
        <f t="shared" si="2"/>
        <v>-0.24</v>
      </c>
      <c r="P24" s="132">
        <f t="shared" si="3"/>
        <v>0</v>
      </c>
      <c r="Q24" s="134"/>
      <c r="R24" s="134"/>
    </row>
    <row r="25" spans="3:23" ht="15" customHeight="1" x14ac:dyDescent="0.25">
      <c r="C25" s="128" t="s">
        <v>114</v>
      </c>
      <c r="D25" s="129">
        <v>44340</v>
      </c>
      <c r="E25" s="130">
        <v>401</v>
      </c>
      <c r="F25" s="130">
        <v>81</v>
      </c>
      <c r="G25" s="130">
        <v>320</v>
      </c>
      <c r="H25" s="130">
        <v>298</v>
      </c>
      <c r="I25" s="130">
        <v>22</v>
      </c>
      <c r="J25" s="130">
        <v>282</v>
      </c>
      <c r="K25" s="130">
        <v>21</v>
      </c>
      <c r="L25" s="131">
        <f t="shared" si="0"/>
        <v>0.94630872483221473</v>
      </c>
      <c r="M25" s="132">
        <f t="shared" si="1"/>
        <v>6.5830721003134793E-2</v>
      </c>
      <c r="O25" s="133">
        <f t="shared" si="2"/>
        <v>0.92788461538461542</v>
      </c>
      <c r="P25" s="132">
        <f t="shared" si="3"/>
        <v>6.5625000000000003E-2</v>
      </c>
      <c r="Q25" s="134"/>
      <c r="R25" s="134"/>
    </row>
    <row r="26" spans="3:23" ht="15" customHeight="1" x14ac:dyDescent="0.25">
      <c r="C26" s="128" t="s">
        <v>116</v>
      </c>
      <c r="D26" s="129">
        <v>44341</v>
      </c>
      <c r="E26" s="130">
        <v>399</v>
      </c>
      <c r="F26" s="130">
        <v>105</v>
      </c>
      <c r="G26" s="130">
        <v>294</v>
      </c>
      <c r="H26" s="130">
        <v>289</v>
      </c>
      <c r="I26" s="130">
        <v>5</v>
      </c>
      <c r="J26" s="130">
        <v>280</v>
      </c>
      <c r="K26" s="130">
        <v>5</v>
      </c>
      <c r="L26" s="131">
        <f>IFERROR(J26/H26,"")</f>
        <v>0.96885813148788924</v>
      </c>
      <c r="M26" s="132">
        <f t="shared" si="1"/>
        <v>1.7006802721088437E-2</v>
      </c>
      <c r="O26" s="133">
        <f t="shared" si="2"/>
        <v>0.91826923076923084</v>
      </c>
      <c r="P26" s="132">
        <f t="shared" si="3"/>
        <v>1.7006802721088437E-2</v>
      </c>
      <c r="Q26" s="134"/>
      <c r="R26" s="134"/>
      <c r="U26" s="144"/>
      <c r="W26" s="144"/>
    </row>
    <row r="27" spans="3:23" ht="15" customHeight="1" x14ac:dyDescent="0.25">
      <c r="C27" s="128" t="s">
        <v>118</v>
      </c>
      <c r="D27" s="129">
        <v>44342</v>
      </c>
      <c r="E27" s="130">
        <v>377</v>
      </c>
      <c r="F27" s="130">
        <v>83</v>
      </c>
      <c r="G27" s="130">
        <v>294</v>
      </c>
      <c r="H27" s="130">
        <v>290</v>
      </c>
      <c r="I27" s="130">
        <v>4</v>
      </c>
      <c r="J27" s="130">
        <v>281</v>
      </c>
      <c r="K27" s="130">
        <v>4</v>
      </c>
      <c r="L27" s="131">
        <f t="shared" ref="L27:L29" si="6">IFERROR(J27/H27,"")</f>
        <v>0.96896551724137936</v>
      </c>
      <c r="M27" s="132">
        <f t="shared" si="1"/>
        <v>1.3605442176870748E-2</v>
      </c>
      <c r="O27" s="133">
        <f t="shared" si="2"/>
        <v>0.8125</v>
      </c>
      <c r="P27" s="132">
        <f t="shared" si="3"/>
        <v>1.3605442176870748E-2</v>
      </c>
      <c r="Q27" s="134"/>
      <c r="R27" s="134"/>
      <c r="U27" s="144"/>
      <c r="W27" s="144"/>
    </row>
    <row r="28" spans="3:23" ht="15" customHeight="1" x14ac:dyDescent="0.25">
      <c r="C28" s="128" t="s">
        <v>120</v>
      </c>
      <c r="D28" s="129">
        <v>44343</v>
      </c>
      <c r="E28" s="130">
        <v>349</v>
      </c>
      <c r="F28" s="130">
        <v>71</v>
      </c>
      <c r="G28" s="130">
        <v>278</v>
      </c>
      <c r="H28" s="130">
        <v>252</v>
      </c>
      <c r="I28" s="130">
        <v>26</v>
      </c>
      <c r="J28" s="130">
        <v>238</v>
      </c>
      <c r="K28" s="130">
        <v>26</v>
      </c>
      <c r="L28" s="131">
        <f t="shared" si="6"/>
        <v>0.94444444444444442</v>
      </c>
      <c r="M28" s="132">
        <f t="shared" si="1"/>
        <v>9.3525179856115109E-2</v>
      </c>
      <c r="O28" s="133">
        <f t="shared" si="2"/>
        <v>0.67788461538461542</v>
      </c>
      <c r="P28" s="132">
        <f t="shared" si="3"/>
        <v>9.3525179856115109E-2</v>
      </c>
      <c r="Q28" s="134"/>
      <c r="R28" s="134"/>
      <c r="U28" s="144"/>
      <c r="W28" s="144"/>
    </row>
    <row r="29" spans="3:23" ht="15" customHeight="1" x14ac:dyDescent="0.25">
      <c r="C29" s="128" t="s">
        <v>122</v>
      </c>
      <c r="D29" s="129">
        <v>44344</v>
      </c>
      <c r="E29" s="130">
        <v>325</v>
      </c>
      <c r="F29" s="130">
        <v>85</v>
      </c>
      <c r="G29" s="130">
        <v>240</v>
      </c>
      <c r="H29" s="130">
        <v>235</v>
      </c>
      <c r="I29" s="130">
        <v>5</v>
      </c>
      <c r="J29" s="130">
        <v>229</v>
      </c>
      <c r="K29" s="130">
        <v>5</v>
      </c>
      <c r="L29" s="131">
        <f t="shared" si="6"/>
        <v>0.97446808510638294</v>
      </c>
      <c r="M29" s="132">
        <f t="shared" si="1"/>
        <v>2.0833333333333332E-2</v>
      </c>
      <c r="O29" s="133">
        <f t="shared" si="2"/>
        <v>0.5625</v>
      </c>
      <c r="P29" s="132">
        <f t="shared" si="3"/>
        <v>2.0833333333333332E-2</v>
      </c>
      <c r="Q29" s="134"/>
      <c r="R29" s="134"/>
      <c r="U29" s="144"/>
      <c r="W29" s="144"/>
    </row>
    <row r="30" spans="3:23" ht="15" customHeight="1" x14ac:dyDescent="0.25">
      <c r="C30" s="128" t="s">
        <v>124</v>
      </c>
      <c r="D30" s="129">
        <v>44345</v>
      </c>
      <c r="E30" s="130">
        <v>37</v>
      </c>
      <c r="F30" s="130">
        <v>8</v>
      </c>
      <c r="G30" s="130">
        <v>29</v>
      </c>
      <c r="H30" s="130">
        <v>28</v>
      </c>
      <c r="I30" s="130">
        <v>1</v>
      </c>
      <c r="J30" s="130">
        <v>27</v>
      </c>
      <c r="K30" s="130">
        <v>1</v>
      </c>
      <c r="L30" s="131">
        <f>IFERROR(J30/H30,"")</f>
        <v>0.9642857142857143</v>
      </c>
      <c r="M30" s="132">
        <f t="shared" si="1"/>
        <v>3.4482758620689655E-2</v>
      </c>
      <c r="O30" s="133">
        <f t="shared" si="2"/>
        <v>-0.26</v>
      </c>
      <c r="P30" s="132">
        <f t="shared" si="3"/>
        <v>3.4482758620689655E-2</v>
      </c>
      <c r="Q30" s="134"/>
      <c r="R30" s="134"/>
      <c r="U30" s="144"/>
      <c r="V30" s="144"/>
      <c r="W30" s="144"/>
    </row>
    <row r="31" spans="3:23" ht="15" customHeight="1" x14ac:dyDescent="0.25">
      <c r="C31" s="128" t="s">
        <v>114</v>
      </c>
      <c r="D31" s="129">
        <v>44347</v>
      </c>
      <c r="E31" s="130">
        <v>431</v>
      </c>
      <c r="F31" s="130">
        <v>84</v>
      </c>
      <c r="G31" s="130">
        <v>347</v>
      </c>
      <c r="H31" s="130">
        <v>329</v>
      </c>
      <c r="I31" s="130">
        <v>18</v>
      </c>
      <c r="J31" s="130">
        <v>313</v>
      </c>
      <c r="K31" s="130">
        <v>18</v>
      </c>
      <c r="L31" s="131">
        <f t="shared" ref="L31" si="7">IFERROR(J31/H31,"")</f>
        <v>0.95136778115501519</v>
      </c>
      <c r="M31" s="132">
        <f t="shared" si="1"/>
        <v>5.1873198847262249E-2</v>
      </c>
      <c r="O31" s="133">
        <f t="shared" si="2"/>
        <v>1.0721153846153846</v>
      </c>
      <c r="P31" s="132">
        <f t="shared" si="3"/>
        <v>5.1873198847262249E-2</v>
      </c>
      <c r="Q31" s="134"/>
      <c r="R31" s="134"/>
      <c r="U31" s="144"/>
      <c r="V31" s="144"/>
    </row>
    <row r="32" spans="3:23" ht="15" customHeight="1" x14ac:dyDescent="0.25">
      <c r="C32" s="145"/>
      <c r="D32" s="146"/>
      <c r="E32" s="134"/>
      <c r="F32" s="134"/>
      <c r="G32" s="134"/>
      <c r="H32" s="134"/>
      <c r="I32" s="134"/>
      <c r="J32" s="134"/>
      <c r="K32" s="134"/>
      <c r="U32" s="144"/>
      <c r="V32" s="144"/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31">
    <cfRule type="cellIs" dxfId="2" priority="2" operator="greaterThan">
      <formula>0.299</formula>
    </cfRule>
    <cfRule type="cellIs" dxfId="1" priority="3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E36E73F7-3243-47A4-AC2F-E4322285F9DC}">
            <xm:f>NOT(ISERROR(SEARCH(-1,O7)))</xm:f>
            <xm:f>-1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O7:O31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C9A3C-EBFD-4CD4-9215-4D2309938042}">
  <dimension ref="A1"/>
  <sheetViews>
    <sheetView showGridLines="0" tabSelected="1" topLeftCell="A13" workbookViewId="0">
      <selection activeCell="Q46" sqref="Q46"/>
    </sheetView>
  </sheetViews>
  <sheetFormatPr defaultRowHeight="14.4" x14ac:dyDescent="0.3"/>
  <sheetData/>
  <pageMargins left="0.7" right="0.7" top="0.75" bottom="0.75" header="0.3" footer="0.3"/>
  <drawing r:id="rId1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127529</vt:lpwstr>
  </property>
  <property fmtid="{D5CDD505-2E9C-101B-9397-08002B2CF9AE}" pid="4" name="OptimizationTime">
    <vt:lpwstr>20210906_1307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Telefono</vt:lpstr>
      <vt:lpstr>Mail</vt:lpstr>
      <vt:lpstr>Mail per Coda</vt:lpstr>
      <vt:lpstr>Mensile Maggio + grafici</vt:lpstr>
      <vt:lpstr>Immagini Grafiche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Paola Grassi</cp:lastModifiedBy>
  <dcterms:created xsi:type="dcterms:W3CDTF">2021-06-04T10:51:23Z</dcterms:created>
  <dcterms:modified xsi:type="dcterms:W3CDTF">2021-06-04T10:54:24Z</dcterms:modified>
</cp:coreProperties>
</file>