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13_ncr:1_{53696423-1B82-423E-B361-55670202BF63}" xr6:coauthVersionLast="36" xr6:coauthVersionMax="36" xr10:uidLastSave="{00000000-0000-0000-0000-000000000000}"/>
  <bookViews>
    <workbookView xWindow="0" yWindow="0" windowWidth="23040" windowHeight="9780" activeTab="4" xr2:uid="{DA9EDD56-53CF-4848-99E8-EC95E1324331}"/>
  </bookViews>
  <sheets>
    <sheet name="Telefono" sheetId="1" r:id="rId1"/>
    <sheet name="Mail" sheetId="2" r:id="rId2"/>
    <sheet name="Mail per Coda" sheetId="3" r:id="rId3"/>
    <sheet name="Mensile Settembre + grafici" sheetId="4" r:id="rId4"/>
    <sheet name="Immagini Grafich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onnessione" localSheetId="3">[6]Storico_Fatture!$E$16:$E$26</definedName>
    <definedName name="connessione">[1]Storico_Fatture!$E$16:$E$26</definedName>
    <definedName name="conversazione" localSheetId="3">[6]Storico_Fatture!$G$16:$G$26</definedName>
    <definedName name="conversazione">[1]Storico_Fatture!$G$16:$G$26</definedName>
    <definedName name="gestite" localSheetId="3">[6]Storico_Fatture!$F$16:$F$26</definedName>
    <definedName name="gestite">[1]Storico_Fatture!$F$16:$F$26</definedName>
    <definedName name="GMAGGIO">[2]Fatture!$F$4:$F$14</definedName>
    <definedName name="M">[3]Fatture!$F$4:$F$14</definedName>
    <definedName name="MM">[3]Fatture!$C$4:$C$14</definedName>
    <definedName name="sistema" localSheetId="3">[6]Storico_Fatture!$D$16:$D$26</definedName>
    <definedName name="sistema">[1]Storico_Fatture!$D$16:$D$26</definedName>
    <definedName name="telefono" localSheetId="3">[6]Storico_Fatture!$C$16:$C$26</definedName>
    <definedName name="telefono">[1]Storico_Fatture!$C$16:$C$26</definedName>
    <definedName name="xxxxxx">[4]Fatture!$C$4:$C$14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4" l="1"/>
  <c r="L32" i="4"/>
  <c r="C32" i="4"/>
  <c r="O32" i="4" s="1"/>
  <c r="M31" i="4"/>
  <c r="L31" i="4"/>
  <c r="C31" i="4"/>
  <c r="O31" i="4" s="1"/>
  <c r="M30" i="4"/>
  <c r="L30" i="4"/>
  <c r="C30" i="4"/>
  <c r="O30" i="4" s="1"/>
  <c r="M29" i="4"/>
  <c r="L29" i="4"/>
  <c r="C29" i="4"/>
  <c r="O29" i="4" s="1"/>
  <c r="M28" i="4"/>
  <c r="L28" i="4"/>
  <c r="C28" i="4"/>
  <c r="O28" i="4" s="1"/>
  <c r="M27" i="4"/>
  <c r="L27" i="4"/>
  <c r="C27" i="4"/>
  <c r="O27" i="4" s="1"/>
  <c r="M26" i="4"/>
  <c r="L26" i="4"/>
  <c r="C26" i="4"/>
  <c r="O26" i="4" s="1"/>
  <c r="M25" i="4"/>
  <c r="L25" i="4"/>
  <c r="C25" i="4"/>
  <c r="O25" i="4" s="1"/>
  <c r="M24" i="4"/>
  <c r="L24" i="4"/>
  <c r="C24" i="4"/>
  <c r="O24" i="4" s="1"/>
  <c r="M23" i="4"/>
  <c r="L23" i="4"/>
  <c r="C23" i="4"/>
  <c r="O23" i="4" s="1"/>
  <c r="M22" i="4"/>
  <c r="L22" i="4"/>
  <c r="C22" i="4"/>
  <c r="O22" i="4" s="1"/>
  <c r="M21" i="4"/>
  <c r="L21" i="4"/>
  <c r="C21" i="4"/>
  <c r="O21" i="4" s="1"/>
  <c r="M20" i="4"/>
  <c r="L20" i="4"/>
  <c r="C20" i="4"/>
  <c r="O20" i="4" s="1"/>
  <c r="M19" i="4"/>
  <c r="L19" i="4"/>
  <c r="C19" i="4"/>
  <c r="O19" i="4" s="1"/>
  <c r="M18" i="4"/>
  <c r="L18" i="4"/>
  <c r="C18" i="4"/>
  <c r="O18" i="4" s="1"/>
  <c r="M17" i="4"/>
  <c r="L17" i="4"/>
  <c r="C17" i="4"/>
  <c r="O17" i="4" s="1"/>
  <c r="M16" i="4"/>
  <c r="L16" i="4"/>
  <c r="C16" i="4"/>
  <c r="O16" i="4" s="1"/>
  <c r="M15" i="4"/>
  <c r="L15" i="4"/>
  <c r="C15" i="4"/>
  <c r="O15" i="4" s="1"/>
  <c r="M14" i="4"/>
  <c r="L14" i="4"/>
  <c r="C14" i="4"/>
  <c r="O14" i="4" s="1"/>
  <c r="W13" i="4"/>
  <c r="V13" i="4"/>
  <c r="U13" i="4"/>
  <c r="O13" i="4"/>
  <c r="M13" i="4"/>
  <c r="L13" i="4"/>
  <c r="C13" i="4"/>
  <c r="W12" i="4"/>
  <c r="V12" i="4"/>
  <c r="U12" i="4"/>
  <c r="M12" i="4"/>
  <c r="L12" i="4"/>
  <c r="C12" i="4"/>
  <c r="O12" i="4" s="1"/>
  <c r="W11" i="4"/>
  <c r="V11" i="4"/>
  <c r="U11" i="4"/>
  <c r="M11" i="4"/>
  <c r="L11" i="4"/>
  <c r="C11" i="4"/>
  <c r="O11" i="4" s="1"/>
  <c r="W10" i="4"/>
  <c r="V10" i="4"/>
  <c r="U10" i="4"/>
  <c r="M10" i="4"/>
  <c r="L10" i="4"/>
  <c r="C10" i="4"/>
  <c r="O10" i="4" s="1"/>
  <c r="W9" i="4"/>
  <c r="V9" i="4"/>
  <c r="U9" i="4"/>
  <c r="O9" i="4"/>
  <c r="M9" i="4"/>
  <c r="L9" i="4"/>
  <c r="C9" i="4"/>
  <c r="W8" i="4"/>
  <c r="V8" i="4"/>
  <c r="U8" i="4"/>
  <c r="O8" i="4"/>
  <c r="M8" i="4"/>
  <c r="L8" i="4"/>
  <c r="C8" i="4"/>
  <c r="M7" i="4"/>
  <c r="L7" i="4"/>
  <c r="C7" i="4"/>
  <c r="O7" i="4" s="1"/>
  <c r="G18" i="3"/>
  <c r="F18" i="3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L18" i="3" l="1"/>
  <c r="G19" i="3"/>
  <c r="K19" i="3"/>
  <c r="J19" i="3"/>
  <c r="I19" i="3"/>
  <c r="H19" i="3"/>
  <c r="F19" i="3"/>
  <c r="E19" i="3"/>
  <c r="D19" i="3"/>
  <c r="M10" i="3"/>
</calcChain>
</file>

<file path=xl/sharedStrings.xml><?xml version="1.0" encoding="utf-8"?>
<sst xmlns="http://schemas.openxmlformats.org/spreadsheetml/2006/main" count="296" uniqueCount="116">
  <si>
    <t>ANPAL - Casi in stato chiuso generati dal canale telefonico. Sintetico per Tipo; dettaglio per motivo</t>
  </si>
  <si>
    <t>Attività svolta dal 1 al 30 Settembre, aggiornato il 5 Ottobre 2021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</si>
  <si>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</si>
  <si>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</si>
  <si>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</si>
  <si>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</si>
  <si>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</si>
  <si>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Agenzie per il lavoro e albo nazionale</t>
  </si>
  <si>
    <t>Dichiarazione di immediata disponibilità - Did</t>
  </si>
  <si>
    <t>Altro</t>
  </si>
  <si>
    <t>Portale Anpal - MyANPAL</t>
  </si>
  <si>
    <t>Assegno di ricollocazione Cigs</t>
  </si>
  <si>
    <t>Assegno di ricollocazione Naspi</t>
  </si>
  <si>
    <t>Garanzia Giovani</t>
  </si>
  <si>
    <t>Assegno di ricollocazione Rdc (AdRdC)</t>
  </si>
  <si>
    <t>Fondo nuove competenze</t>
  </si>
  <si>
    <t>Disoccupazione e ricollocazione</t>
  </si>
  <si>
    <t>Reddito di cittadinanza</t>
  </si>
  <si>
    <t>Incentivi all'assunzione</t>
  </si>
  <si>
    <t>Lavoro all'estero e EURES</t>
  </si>
  <si>
    <t>Orientamento e formazione professionale</t>
  </si>
  <si>
    <t>(vuoto)</t>
  </si>
  <si>
    <t>Totale complessivo</t>
  </si>
  <si>
    <t>Dettaglio per motivo</t>
  </si>
  <si>
    <t>Tipologia e rispettivi motivi</t>
  </si>
  <si>
    <t>Casi chiusi Canale Phone</t>
  </si>
  <si>
    <t>Blocco tecnico</t>
  </si>
  <si>
    <t>Offerta occupazionale</t>
  </si>
  <si>
    <t>Prenotazione richiesta (completamento della domanda)</t>
  </si>
  <si>
    <t>Esito attività</t>
  </si>
  <si>
    <t>Completamento domanda Adr</t>
  </si>
  <si>
    <t>Primo appuntamento</t>
  </si>
  <si>
    <t>Adesione</t>
  </si>
  <si>
    <t>Iscrizione</t>
  </si>
  <si>
    <t>Profiling</t>
  </si>
  <si>
    <t>Stato dell'adesione</t>
  </si>
  <si>
    <t>Verifica Neet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</si>
  <si>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</si>
  <si>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</si>
  <si>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</si>
  <si>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Adr Pagamenti</t>
  </si>
  <si>
    <t>Agenda</t>
  </si>
  <si>
    <t>Sap ? Scheda anagrafica e professionale</t>
  </si>
  <si>
    <t>Albo informatico</t>
  </si>
  <si>
    <t>Anagrafica</t>
  </si>
  <si>
    <t>Registrazione/accesso a MyANPAL</t>
  </si>
  <si>
    <t>Did ? Dichiarazione di immediata disponibilità</t>
  </si>
  <si>
    <t>Attestazione stato di disoccupazione</t>
  </si>
  <si>
    <t>Gestione del reddito di cittadinanza</t>
  </si>
  <si>
    <t>Domanda e offerta di lavoro</t>
  </si>
  <si>
    <t>Incentivo IOLavoro</t>
  </si>
  <si>
    <t>Verifica status Neet</t>
  </si>
  <si>
    <t>Casi chiusi da canale mail</t>
  </si>
  <si>
    <t>Soggetto erogatore</t>
  </si>
  <si>
    <t>Sede operativa</t>
  </si>
  <si>
    <t>Bo</t>
  </si>
  <si>
    <t>Verifica profilo</t>
  </si>
  <si>
    <t>Consultazione</t>
  </si>
  <si>
    <t>Gestione lavoratori</t>
  </si>
  <si>
    <t>Definizione PRI</t>
  </si>
  <si>
    <t>Anagrafica errata</t>
  </si>
  <si>
    <t>Gestione job vacancy</t>
  </si>
  <si>
    <t>Curriculum Vitae</t>
  </si>
  <si>
    <t>Aggiunta di persona giuridica</t>
  </si>
  <si>
    <t>Cambio mail</t>
  </si>
  <si>
    <t>CNS/CIE</t>
  </si>
  <si>
    <t>Correttezza abilitazione funzionalità e visibilità dati</t>
  </si>
  <si>
    <t>Errore di registrazione</t>
  </si>
  <si>
    <t>SPID</t>
  </si>
  <si>
    <t>Cruscotto Sap - Cooperazione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</si>
  <si>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</si>
  <si>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</si>
  <si>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</si>
  <si>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</si>
  <si>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</si>
  <si>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</si>
  <si>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</si>
  <si>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</si>
  <si>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</si>
  <si>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</si>
  <si>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</si>
  <si>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</si>
  <si>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</si>
  <si>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</si>
  <si>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DIVISIONE 3</t>
  </si>
  <si>
    <t>INFO ANPAL</t>
  </si>
  <si>
    <t>SUPPORTO TECNICO - MY ANPAL</t>
  </si>
  <si>
    <t>SUPPORTO TECNICO II LIVELLO</t>
  </si>
  <si>
    <t>DIVISIONE 7</t>
  </si>
  <si>
    <t>DIVISIONE 5</t>
  </si>
  <si>
    <t>DIVISIONE 4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</si>
  <si>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</si>
  <si>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</si>
  <si>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</si>
  <si>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</si>
  <si>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</si>
  <si>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</si>
  <si>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</si>
  <si>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rgb="FF00B050"/>
        <rFont val="Calibri"/>
        <family val="2"/>
        <scheme val="minor"/>
      </rPr>
      <t>80</t>
    </r>
    <r>
      <rPr>
        <b/>
        <sz val="11"/>
        <color rgb="FF00B050"/>
        <rFont val="Calibri"/>
        <family val="2"/>
        <scheme val="minor"/>
      </rPr>
      <t>%</t>
    </r>
  </si>
  <si>
    <r>
      <t xml:space="preserve">SLA 06 </t>
    </r>
    <r>
      <rPr>
        <b/>
        <sz val="11"/>
        <color rgb="FF00B050"/>
        <rFont val="Calibri"/>
        <family val="2"/>
        <scheme val="minor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</si>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</sst>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  <font>
      <b/>
      <i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4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1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1" fillId="0" borderId="18" xfId="1" applyNumberFormat="1" applyFont="1" applyBorder="1"/>
    <xf numFmtId="0" fontId="2" fillId="3" borderId="7" xfId="0" applyFont="1" applyFill="1" applyBorder="1" applyAlignment="1">
      <alignment horizontal="left" vertical="center"/>
    </xf>
    <xf numFmtId="164" fontId="2" fillId="0" borderId="19" xfId="1" applyNumberFormat="1" applyFont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20" xfId="1" applyNumberFormat="1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5" borderId="21" xfId="0" applyFont="1" applyFill="1" applyBorder="1" applyAlignment="1">
      <alignment horizontal="left"/>
    </xf>
    <xf numFmtId="0" fontId="2" fillId="5" borderId="22" xfId="0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165" fontId="1" fillId="0" borderId="24" xfId="2" applyNumberFormat="1" applyFont="1" applyBorder="1"/>
    <xf numFmtId="0" fontId="0" fillId="0" borderId="14" xfId="0" applyNumberFormat="1" applyBorder="1"/>
    <xf numFmtId="165" fontId="1" fillId="0" borderId="15" xfId="2" applyNumberFormat="1" applyFont="1" applyBorder="1"/>
    <xf numFmtId="0" fontId="0" fillId="0" borderId="18" xfId="0" applyNumberFormat="1" applyBorder="1" applyAlignment="1">
      <alignment horizontal="center"/>
    </xf>
    <xf numFmtId="0" fontId="2" fillId="3" borderId="25" xfId="0" applyFont="1" applyFill="1" applyBorder="1" applyAlignment="1">
      <alignment horizontal="left" vertical="center"/>
    </xf>
    <xf numFmtId="164" fontId="2" fillId="3" borderId="19" xfId="1" applyNumberFormat="1" applyFont="1" applyFill="1" applyBorder="1" applyAlignment="1">
      <alignment horizontal="center" vertical="center"/>
    </xf>
    <xf numFmtId="165" fontId="1" fillId="6" borderId="9" xfId="2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left"/>
    </xf>
    <xf numFmtId="3" fontId="0" fillId="0" borderId="13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0" fontId="2" fillId="0" borderId="16" xfId="2" applyNumberFormat="1" applyFont="1" applyBorder="1" applyAlignment="1">
      <alignment horizontal="center" vertical="center"/>
    </xf>
    <xf numFmtId="0" fontId="0" fillId="0" borderId="31" xfId="0" applyBorder="1" applyAlignment="1">
      <alignment horizontal="left"/>
    </xf>
    <xf numFmtId="3" fontId="0" fillId="0" borderId="17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33" xfId="0" applyBorder="1" applyAlignment="1">
      <alignment horizontal="left"/>
    </xf>
    <xf numFmtId="3" fontId="0" fillId="0" borderId="21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10" fontId="2" fillId="0" borderId="20" xfId="2" applyNumberFormat="1" applyFont="1" applyBorder="1" applyAlignment="1">
      <alignment horizontal="center" vertical="center"/>
    </xf>
    <xf numFmtId="0" fontId="2" fillId="7" borderId="28" xfId="0" applyFont="1" applyFill="1" applyBorder="1" applyAlignment="1">
      <alignment horizontal="left" vertical="center"/>
    </xf>
    <xf numFmtId="3" fontId="2" fillId="7" borderId="35" xfId="0" applyNumberFormat="1" applyFont="1" applyFill="1" applyBorder="1" applyAlignment="1">
      <alignment horizontal="center" vertical="center"/>
    </xf>
    <xf numFmtId="3" fontId="2" fillId="7" borderId="2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165" fontId="2" fillId="0" borderId="25" xfId="2" applyNumberFormat="1" applyFont="1" applyBorder="1" applyAlignment="1">
      <alignment horizontal="center" vertical="center"/>
    </xf>
    <xf numFmtId="165" fontId="2" fillId="0" borderId="36" xfId="2" applyNumberFormat="1" applyFont="1" applyBorder="1" applyAlignment="1">
      <alignment horizontal="center" vertical="center"/>
    </xf>
    <xf numFmtId="165" fontId="2" fillId="0" borderId="19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7" fillId="8" borderId="32" xfId="3" applyFill="1" applyBorder="1" applyAlignment="1">
      <alignment horizontal="center" wrapText="1"/>
    </xf>
    <xf numFmtId="0" fontId="8" fillId="0" borderId="25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9" fillId="8" borderId="32" xfId="3" applyFont="1" applyFill="1" applyBorder="1" applyAlignment="1">
      <alignment horizontal="center" vertical="center" wrapText="1"/>
    </xf>
    <xf numFmtId="9" fontId="2" fillId="0" borderId="32" xfId="4" applyFont="1" applyBorder="1" applyAlignment="1">
      <alignment horizontal="center" vertical="center"/>
    </xf>
    <xf numFmtId="0" fontId="10" fillId="9" borderId="31" xfId="3" applyFont="1" applyFill="1" applyBorder="1" applyAlignment="1">
      <alignment horizontal="center" vertical="center" wrapText="1"/>
    </xf>
    <xf numFmtId="0" fontId="10" fillId="9" borderId="0" xfId="3" applyFont="1" applyFill="1" applyBorder="1" applyAlignment="1">
      <alignment horizontal="center" vertical="center"/>
    </xf>
    <xf numFmtId="0" fontId="10" fillId="9" borderId="37" xfId="3" applyFont="1" applyFill="1" applyBorder="1" applyAlignment="1">
      <alignment horizontal="center" vertical="center"/>
    </xf>
    <xf numFmtId="0" fontId="10" fillId="4" borderId="31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0" fillId="0" borderId="38" xfId="5" applyFont="1" applyBorder="1" applyAlignment="1">
      <alignment horizontal="center" vertical="center" wrapText="1"/>
    </xf>
    <xf numFmtId="0" fontId="10" fillId="0" borderId="39" xfId="3" applyFont="1" applyBorder="1" applyAlignment="1">
      <alignment horizontal="center" vertical="center" wrapText="1"/>
    </xf>
    <xf numFmtId="0" fontId="7" fillId="8" borderId="32" xfId="3" applyFill="1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10" fillId="9" borderId="40" xfId="3" applyFont="1" applyFill="1" applyBorder="1" applyAlignment="1">
      <alignment horizontal="center" vertical="center" wrapText="1"/>
    </xf>
    <xf numFmtId="0" fontId="10" fillId="10" borderId="25" xfId="3" applyFont="1" applyFill="1" applyBorder="1" applyAlignment="1">
      <alignment horizontal="center" vertical="center" wrapText="1"/>
    </xf>
    <xf numFmtId="0" fontId="10" fillId="4" borderId="19" xfId="3" applyFont="1" applyFill="1" applyBorder="1" applyAlignment="1">
      <alignment horizontal="center" vertical="center" wrapText="1"/>
    </xf>
    <xf numFmtId="0" fontId="10" fillId="11" borderId="41" xfId="3" applyFont="1" applyFill="1" applyBorder="1" applyAlignment="1">
      <alignment horizontal="center" vertical="center" wrapText="1"/>
    </xf>
    <xf numFmtId="0" fontId="10" fillId="12" borderId="42" xfId="3" applyFont="1" applyFill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4" fillId="0" borderId="43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0" borderId="32" xfId="3" applyBorder="1" applyAlignment="1"/>
    <xf numFmtId="166" fontId="7" fillId="0" borderId="32" xfId="6" applyNumberFormat="1" applyBorder="1" applyAlignment="1">
      <alignment horizontal="center" vertical="center"/>
    </xf>
    <xf numFmtId="3" fontId="1" fillId="0" borderId="32" xfId="3" applyNumberFormat="1" applyFont="1" applyBorder="1" applyAlignment="1">
      <alignment horizontal="center" vertical="center"/>
    </xf>
    <xf numFmtId="165" fontId="2" fillId="0" borderId="32" xfId="3" applyNumberFormat="1" applyFont="1" applyBorder="1" applyAlignment="1">
      <alignment horizontal="center" vertical="center"/>
    </xf>
    <xf numFmtId="165" fontId="2" fillId="0" borderId="32" xfId="4" applyNumberFormat="1" applyFont="1" applyBorder="1" applyAlignment="1">
      <alignment horizontal="center" vertical="center"/>
    </xf>
    <xf numFmtId="165" fontId="0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4" borderId="44" xfId="3" applyFont="1" applyFill="1" applyBorder="1" applyAlignment="1">
      <alignment horizontal="center" vertical="center" wrapText="1"/>
    </xf>
    <xf numFmtId="0" fontId="10" fillId="11" borderId="27" xfId="3" applyFont="1" applyFill="1" applyBorder="1" applyAlignment="1">
      <alignment horizontal="center" vertical="center" wrapText="1"/>
    </xf>
    <xf numFmtId="0" fontId="10" fillId="12" borderId="23" xfId="3" applyFont="1" applyFill="1" applyBorder="1" applyAlignment="1">
      <alignment horizontal="center" vertical="center" wrapText="1"/>
    </xf>
    <xf numFmtId="165" fontId="0" fillId="0" borderId="45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30" xfId="3" applyNumberFormat="1" applyBorder="1" applyAlignment="1"/>
    <xf numFmtId="0" fontId="7" fillId="0" borderId="17" xfId="3" applyBorder="1" applyAlignment="1"/>
    <xf numFmtId="1" fontId="7" fillId="0" borderId="32" xfId="3" applyNumberFormat="1" applyBorder="1" applyAlignment="1"/>
    <xf numFmtId="0" fontId="7" fillId="0" borderId="21" xfId="3" applyBorder="1" applyAlignment="1"/>
    <xf numFmtId="1" fontId="7" fillId="0" borderId="34" xfId="3" applyNumberFormat="1" applyBorder="1" applyAlignment="1"/>
    <xf numFmtId="1" fontId="7" fillId="0" borderId="0" xfId="3" applyNumberFormat="1" applyAlignment="1"/>
    <xf numFmtId="0" fontId="7" fillId="0" borderId="46" xfId="3" applyBorder="1" applyAlignment="1"/>
    <xf numFmtId="166" fontId="7" fillId="0" borderId="46" xfId="3" applyNumberForma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</cellXfs>
  <cellStyles count="7">
    <cellStyle name="Migliaia" xfId="1" builtinId="3"/>
    <cellStyle name="Normale" xfId="0" builtinId="0"/>
    <cellStyle name="Normale 2" xfId="3" xr:uid="{170AB524-66B0-4912-8961-9F4FDC8A2888}"/>
    <cellStyle name="Normale 2 2" xfId="6" xr:uid="{E6D6F0D6-F07B-421B-B5C8-765BEE78CC70}"/>
    <cellStyle name="Normale 3" xfId="5" xr:uid="{6FD3963D-9A11-4F30-B01B-C8D4656FD73D}"/>
    <cellStyle name="Percentuale" xfId="2" builtinId="5"/>
    <cellStyle name="Percentuale 2" xfId="4" xr:uid="{C083E46A-D845-4E3E-9FBB-C332AC4F6BA3}"/>
  </cellStyles>
  <dxfs count="3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Settembre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Settembre + grafici'!$D$7:$D$32</c:f>
              <c:numCache>
                <c:formatCode>dd\ mmmm\ yyyy</c:formatCode>
                <c:ptCount val="26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44445</c:v>
                </c:pt>
                <c:pt idx="5">
                  <c:v>44446</c:v>
                </c:pt>
                <c:pt idx="6">
                  <c:v>44447</c:v>
                </c:pt>
                <c:pt idx="7">
                  <c:v>44448</c:v>
                </c:pt>
                <c:pt idx="8">
                  <c:v>44449</c:v>
                </c:pt>
                <c:pt idx="9">
                  <c:v>44450</c:v>
                </c:pt>
                <c:pt idx="10">
                  <c:v>44452</c:v>
                </c:pt>
                <c:pt idx="11">
                  <c:v>44453</c:v>
                </c:pt>
                <c:pt idx="12">
                  <c:v>44454</c:v>
                </c:pt>
                <c:pt idx="13">
                  <c:v>44455</c:v>
                </c:pt>
                <c:pt idx="14">
                  <c:v>44456</c:v>
                </c:pt>
                <c:pt idx="15">
                  <c:v>44457</c:v>
                </c:pt>
                <c:pt idx="16">
                  <c:v>44459</c:v>
                </c:pt>
                <c:pt idx="17">
                  <c:v>44460</c:v>
                </c:pt>
                <c:pt idx="18">
                  <c:v>44461</c:v>
                </c:pt>
                <c:pt idx="19">
                  <c:v>44462</c:v>
                </c:pt>
                <c:pt idx="20">
                  <c:v>44463</c:v>
                </c:pt>
                <c:pt idx="21">
                  <c:v>44464</c:v>
                </c:pt>
                <c:pt idx="22">
                  <c:v>44466</c:v>
                </c:pt>
                <c:pt idx="23">
                  <c:v>44467</c:v>
                </c:pt>
                <c:pt idx="24">
                  <c:v>44468</c:v>
                </c:pt>
                <c:pt idx="25">
                  <c:v>44469</c:v>
                </c:pt>
              </c:numCache>
            </c:numRef>
          </c:cat>
          <c:val>
            <c:numRef>
              <c:f>'Mensile Settembre + grafici'!$G$7:$G$32</c:f>
              <c:numCache>
                <c:formatCode>#,##0</c:formatCode>
                <c:ptCount val="26"/>
                <c:pt idx="0">
                  <c:v>264</c:v>
                </c:pt>
                <c:pt idx="1">
                  <c:v>263</c:v>
                </c:pt>
                <c:pt idx="2">
                  <c:v>231</c:v>
                </c:pt>
                <c:pt idx="3">
                  <c:v>30</c:v>
                </c:pt>
                <c:pt idx="4">
                  <c:v>311</c:v>
                </c:pt>
                <c:pt idx="5">
                  <c:v>247</c:v>
                </c:pt>
                <c:pt idx="6">
                  <c:v>234</c:v>
                </c:pt>
                <c:pt idx="7">
                  <c:v>269</c:v>
                </c:pt>
                <c:pt idx="8">
                  <c:v>221</c:v>
                </c:pt>
                <c:pt idx="9">
                  <c:v>32</c:v>
                </c:pt>
                <c:pt idx="10">
                  <c:v>301</c:v>
                </c:pt>
                <c:pt idx="11">
                  <c:v>271</c:v>
                </c:pt>
                <c:pt idx="12">
                  <c:v>249</c:v>
                </c:pt>
                <c:pt idx="13">
                  <c:v>278</c:v>
                </c:pt>
                <c:pt idx="14">
                  <c:v>205</c:v>
                </c:pt>
                <c:pt idx="15">
                  <c:v>28</c:v>
                </c:pt>
                <c:pt idx="16">
                  <c:v>271</c:v>
                </c:pt>
                <c:pt idx="17">
                  <c:v>280</c:v>
                </c:pt>
                <c:pt idx="18">
                  <c:v>235</c:v>
                </c:pt>
                <c:pt idx="19">
                  <c:v>255</c:v>
                </c:pt>
                <c:pt idx="20">
                  <c:v>215</c:v>
                </c:pt>
                <c:pt idx="21">
                  <c:v>35</c:v>
                </c:pt>
                <c:pt idx="22">
                  <c:v>319</c:v>
                </c:pt>
                <c:pt idx="23">
                  <c:v>258</c:v>
                </c:pt>
                <c:pt idx="24">
                  <c:v>276</c:v>
                </c:pt>
                <c:pt idx="25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7-46F5-A6B5-A0F547B6DE1F}"/>
            </c:ext>
          </c:extLst>
        </c:ser>
        <c:ser>
          <c:idx val="1"/>
          <c:order val="1"/>
          <c:tx>
            <c:strRef>
              <c:f>'Mensile Settembre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Settembre + grafici'!$H$7:$H$32</c:f>
              <c:numCache>
                <c:formatCode>#,##0</c:formatCode>
                <c:ptCount val="26"/>
                <c:pt idx="0">
                  <c:v>262</c:v>
                </c:pt>
                <c:pt idx="1">
                  <c:v>254</c:v>
                </c:pt>
                <c:pt idx="2">
                  <c:v>212</c:v>
                </c:pt>
                <c:pt idx="3">
                  <c:v>30</c:v>
                </c:pt>
                <c:pt idx="4">
                  <c:v>301</c:v>
                </c:pt>
                <c:pt idx="5">
                  <c:v>239</c:v>
                </c:pt>
                <c:pt idx="6">
                  <c:v>229</c:v>
                </c:pt>
                <c:pt idx="7">
                  <c:v>258</c:v>
                </c:pt>
                <c:pt idx="8">
                  <c:v>218</c:v>
                </c:pt>
                <c:pt idx="9">
                  <c:v>32</c:v>
                </c:pt>
                <c:pt idx="10">
                  <c:v>294</c:v>
                </c:pt>
                <c:pt idx="11">
                  <c:v>256</c:v>
                </c:pt>
                <c:pt idx="12">
                  <c:v>234</c:v>
                </c:pt>
                <c:pt idx="13">
                  <c:v>261</c:v>
                </c:pt>
                <c:pt idx="14">
                  <c:v>204</c:v>
                </c:pt>
                <c:pt idx="15">
                  <c:v>28</c:v>
                </c:pt>
                <c:pt idx="16">
                  <c:v>268</c:v>
                </c:pt>
                <c:pt idx="17">
                  <c:v>267</c:v>
                </c:pt>
                <c:pt idx="18">
                  <c:v>230</c:v>
                </c:pt>
                <c:pt idx="19">
                  <c:v>248</c:v>
                </c:pt>
                <c:pt idx="20">
                  <c:v>211</c:v>
                </c:pt>
                <c:pt idx="21">
                  <c:v>35</c:v>
                </c:pt>
                <c:pt idx="22">
                  <c:v>304</c:v>
                </c:pt>
                <c:pt idx="23">
                  <c:v>255</c:v>
                </c:pt>
                <c:pt idx="24">
                  <c:v>272</c:v>
                </c:pt>
                <c:pt idx="25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7-46F5-A6B5-A0F547B6DE1F}"/>
            </c:ext>
          </c:extLst>
        </c:ser>
        <c:ser>
          <c:idx val="0"/>
          <c:order val="2"/>
          <c:tx>
            <c:strRef>
              <c:f>'Mensile Settembre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Settembre + grafici'!$D$7:$D$32</c:f>
              <c:numCache>
                <c:formatCode>dd\ mmmm\ yyyy</c:formatCode>
                <c:ptCount val="26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44445</c:v>
                </c:pt>
                <c:pt idx="5">
                  <c:v>44446</c:v>
                </c:pt>
                <c:pt idx="6">
                  <c:v>44447</c:v>
                </c:pt>
                <c:pt idx="7">
                  <c:v>44448</c:v>
                </c:pt>
                <c:pt idx="8">
                  <c:v>44449</c:v>
                </c:pt>
                <c:pt idx="9">
                  <c:v>44450</c:v>
                </c:pt>
                <c:pt idx="10">
                  <c:v>44452</c:v>
                </c:pt>
                <c:pt idx="11">
                  <c:v>44453</c:v>
                </c:pt>
                <c:pt idx="12">
                  <c:v>44454</c:v>
                </c:pt>
                <c:pt idx="13">
                  <c:v>44455</c:v>
                </c:pt>
                <c:pt idx="14">
                  <c:v>44456</c:v>
                </c:pt>
                <c:pt idx="15">
                  <c:v>44457</c:v>
                </c:pt>
                <c:pt idx="16">
                  <c:v>44459</c:v>
                </c:pt>
                <c:pt idx="17">
                  <c:v>44460</c:v>
                </c:pt>
                <c:pt idx="18">
                  <c:v>44461</c:v>
                </c:pt>
                <c:pt idx="19">
                  <c:v>44462</c:v>
                </c:pt>
                <c:pt idx="20">
                  <c:v>44463</c:v>
                </c:pt>
                <c:pt idx="21">
                  <c:v>44464</c:v>
                </c:pt>
                <c:pt idx="22">
                  <c:v>44466</c:v>
                </c:pt>
                <c:pt idx="23">
                  <c:v>44467</c:v>
                </c:pt>
                <c:pt idx="24">
                  <c:v>44468</c:v>
                </c:pt>
                <c:pt idx="25">
                  <c:v>44469</c:v>
                </c:pt>
              </c:numCache>
            </c:numRef>
          </c:cat>
          <c:val>
            <c:numRef>
              <c:f>'Mensile Settembre + grafici'!$I$7:$I$32</c:f>
              <c:numCache>
                <c:formatCode>#,##0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19</c:v>
                </c:pt>
                <c:pt idx="3">
                  <c:v>0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11</c:v>
                </c:pt>
                <c:pt idx="8">
                  <c:v>3</c:v>
                </c:pt>
                <c:pt idx="9">
                  <c:v>0</c:v>
                </c:pt>
                <c:pt idx="10">
                  <c:v>7</c:v>
                </c:pt>
                <c:pt idx="11">
                  <c:v>15</c:v>
                </c:pt>
                <c:pt idx="12">
                  <c:v>15</c:v>
                </c:pt>
                <c:pt idx="13">
                  <c:v>17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15</c:v>
                </c:pt>
                <c:pt idx="23">
                  <c:v>3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537-46F5-A6B5-A0F547B6D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Settembre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Settembre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Settembre + grafici'!$U$8:$U$13</c:f>
              <c:numCache>
                <c:formatCode>0</c:formatCode>
                <c:ptCount val="6"/>
                <c:pt idx="0">
                  <c:v>300.5</c:v>
                </c:pt>
                <c:pt idx="1">
                  <c:v>264</c:v>
                </c:pt>
                <c:pt idx="2">
                  <c:v>251.6</c:v>
                </c:pt>
                <c:pt idx="3">
                  <c:v>265.39999999999998</c:v>
                </c:pt>
                <c:pt idx="4">
                  <c:v>218</c:v>
                </c:pt>
                <c:pt idx="5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E-4B2C-8847-011C016EFD3D}"/>
            </c:ext>
          </c:extLst>
        </c:ser>
        <c:ser>
          <c:idx val="1"/>
          <c:order val="1"/>
          <c:tx>
            <c:strRef>
              <c:f>'Mensile Settembre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Settembre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Settembre + grafici'!$V$8:$V$13</c:f>
              <c:numCache>
                <c:formatCode>0</c:formatCode>
                <c:ptCount val="6"/>
                <c:pt idx="0">
                  <c:v>291.75</c:v>
                </c:pt>
                <c:pt idx="1">
                  <c:v>254.25</c:v>
                </c:pt>
                <c:pt idx="2">
                  <c:v>245.4</c:v>
                </c:pt>
                <c:pt idx="3">
                  <c:v>255.2</c:v>
                </c:pt>
                <c:pt idx="4">
                  <c:v>211.25</c:v>
                </c:pt>
                <c:pt idx="5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E-4B2C-8847-011C016EFD3D}"/>
            </c:ext>
          </c:extLst>
        </c:ser>
        <c:ser>
          <c:idx val="2"/>
          <c:order val="2"/>
          <c:tx>
            <c:strRef>
              <c:f>'Mensile Settembre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Settembre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Settembre + grafici'!$W$8:$W$13</c:f>
              <c:numCache>
                <c:formatCode>0</c:formatCode>
                <c:ptCount val="6"/>
                <c:pt idx="0">
                  <c:v>8.75</c:v>
                </c:pt>
                <c:pt idx="1">
                  <c:v>9.75</c:v>
                </c:pt>
                <c:pt idx="2">
                  <c:v>6.2</c:v>
                </c:pt>
                <c:pt idx="3">
                  <c:v>10.199999999999999</c:v>
                </c:pt>
                <c:pt idx="4">
                  <c:v>6.75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6E-4B2C-8847-011C016EF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'[5]Mensile Settembre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Settembre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Settembre + grafici'!$U$8:$U$13</c:f>
              <c:numCache>
                <c:formatCode>General</c:formatCode>
                <c:ptCount val="6"/>
                <c:pt idx="0">
                  <c:v>300.5</c:v>
                </c:pt>
                <c:pt idx="1">
                  <c:v>264</c:v>
                </c:pt>
                <c:pt idx="2">
                  <c:v>251.6</c:v>
                </c:pt>
                <c:pt idx="3">
                  <c:v>265.39999999999998</c:v>
                </c:pt>
                <c:pt idx="4">
                  <c:v>218</c:v>
                </c:pt>
                <c:pt idx="5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0-44D4-B95B-97C46E502D10}"/>
            </c:ext>
          </c:extLst>
        </c:ser>
        <c:ser>
          <c:idx val="1"/>
          <c:order val="1"/>
          <c:tx>
            <c:strRef>
              <c:f>'[5]Mensile Settembre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Settembre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Settembre + grafici'!$V$8:$V$13</c:f>
              <c:numCache>
                <c:formatCode>General</c:formatCode>
                <c:ptCount val="6"/>
                <c:pt idx="0">
                  <c:v>291.75</c:v>
                </c:pt>
                <c:pt idx="1">
                  <c:v>254.25</c:v>
                </c:pt>
                <c:pt idx="2">
                  <c:v>245.4</c:v>
                </c:pt>
                <c:pt idx="3">
                  <c:v>255.2</c:v>
                </c:pt>
                <c:pt idx="4">
                  <c:v>211.25</c:v>
                </c:pt>
                <c:pt idx="5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0-44D4-B95B-97C46E502D10}"/>
            </c:ext>
          </c:extLst>
        </c:ser>
        <c:ser>
          <c:idx val="2"/>
          <c:order val="2"/>
          <c:tx>
            <c:strRef>
              <c:f>'[5]Mensile Settembre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Settembre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Settembre + grafici'!$W$8:$W$13</c:f>
              <c:numCache>
                <c:formatCode>General</c:formatCode>
                <c:ptCount val="6"/>
                <c:pt idx="0">
                  <c:v>8.75</c:v>
                </c:pt>
                <c:pt idx="1">
                  <c:v>9.75</c:v>
                </c:pt>
                <c:pt idx="2">
                  <c:v>6.2</c:v>
                </c:pt>
                <c:pt idx="3">
                  <c:v>10.199999999999999</c:v>
                </c:pt>
                <c:pt idx="4">
                  <c:v>6.75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80-44D4-B95B-97C46E502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Settembre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Settembre + grafici'!$D$7:$D$32</c:f>
              <c:numCache>
                <c:formatCode>dd\ mmmm\ yyyy</c:formatCode>
                <c:ptCount val="26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44445</c:v>
                </c:pt>
                <c:pt idx="5">
                  <c:v>44446</c:v>
                </c:pt>
                <c:pt idx="6">
                  <c:v>44447</c:v>
                </c:pt>
                <c:pt idx="7">
                  <c:v>44448</c:v>
                </c:pt>
                <c:pt idx="8">
                  <c:v>44449</c:v>
                </c:pt>
                <c:pt idx="9">
                  <c:v>44450</c:v>
                </c:pt>
                <c:pt idx="10">
                  <c:v>44452</c:v>
                </c:pt>
                <c:pt idx="11">
                  <c:v>44453</c:v>
                </c:pt>
                <c:pt idx="12">
                  <c:v>44454</c:v>
                </c:pt>
                <c:pt idx="13">
                  <c:v>44455</c:v>
                </c:pt>
                <c:pt idx="14">
                  <c:v>44456</c:v>
                </c:pt>
                <c:pt idx="15">
                  <c:v>44457</c:v>
                </c:pt>
                <c:pt idx="16">
                  <c:v>44459</c:v>
                </c:pt>
                <c:pt idx="17">
                  <c:v>44460</c:v>
                </c:pt>
                <c:pt idx="18">
                  <c:v>44461</c:v>
                </c:pt>
                <c:pt idx="19">
                  <c:v>44462</c:v>
                </c:pt>
                <c:pt idx="20">
                  <c:v>44463</c:v>
                </c:pt>
                <c:pt idx="21">
                  <c:v>44464</c:v>
                </c:pt>
                <c:pt idx="22">
                  <c:v>44466</c:v>
                </c:pt>
                <c:pt idx="23">
                  <c:v>44467</c:v>
                </c:pt>
                <c:pt idx="24">
                  <c:v>44468</c:v>
                </c:pt>
                <c:pt idx="25">
                  <c:v>44469</c:v>
                </c:pt>
              </c:numCache>
            </c:numRef>
          </c:cat>
          <c:val>
            <c:numRef>
              <c:f>'Mensile Settembre + grafici'!$G$7:$G$32</c:f>
              <c:numCache>
                <c:formatCode>#,##0</c:formatCode>
                <c:ptCount val="26"/>
                <c:pt idx="0">
                  <c:v>264</c:v>
                </c:pt>
                <c:pt idx="1">
                  <c:v>263</c:v>
                </c:pt>
                <c:pt idx="2">
                  <c:v>231</c:v>
                </c:pt>
                <c:pt idx="3">
                  <c:v>30</c:v>
                </c:pt>
                <c:pt idx="4">
                  <c:v>311</c:v>
                </c:pt>
                <c:pt idx="5">
                  <c:v>247</c:v>
                </c:pt>
                <c:pt idx="6">
                  <c:v>234</c:v>
                </c:pt>
                <c:pt idx="7">
                  <c:v>269</c:v>
                </c:pt>
                <c:pt idx="8">
                  <c:v>221</c:v>
                </c:pt>
                <c:pt idx="9">
                  <c:v>32</c:v>
                </c:pt>
                <c:pt idx="10">
                  <c:v>301</c:v>
                </c:pt>
                <c:pt idx="11">
                  <c:v>271</c:v>
                </c:pt>
                <c:pt idx="12">
                  <c:v>249</c:v>
                </c:pt>
                <c:pt idx="13">
                  <c:v>278</c:v>
                </c:pt>
                <c:pt idx="14">
                  <c:v>205</c:v>
                </c:pt>
                <c:pt idx="15">
                  <c:v>28</c:v>
                </c:pt>
                <c:pt idx="16">
                  <c:v>271</c:v>
                </c:pt>
                <c:pt idx="17">
                  <c:v>280</c:v>
                </c:pt>
                <c:pt idx="18">
                  <c:v>235</c:v>
                </c:pt>
                <c:pt idx="19">
                  <c:v>255</c:v>
                </c:pt>
                <c:pt idx="20">
                  <c:v>215</c:v>
                </c:pt>
                <c:pt idx="21">
                  <c:v>35</c:v>
                </c:pt>
                <c:pt idx="22">
                  <c:v>319</c:v>
                </c:pt>
                <c:pt idx="23">
                  <c:v>258</c:v>
                </c:pt>
                <c:pt idx="24">
                  <c:v>276</c:v>
                </c:pt>
                <c:pt idx="25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3-4B1F-A0D3-A466CD0E0465}"/>
            </c:ext>
          </c:extLst>
        </c:ser>
        <c:ser>
          <c:idx val="1"/>
          <c:order val="1"/>
          <c:tx>
            <c:strRef>
              <c:f>'Mensile Settembre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Settembre + grafici'!$H$7:$H$32</c:f>
              <c:numCache>
                <c:formatCode>#,##0</c:formatCode>
                <c:ptCount val="26"/>
                <c:pt idx="0">
                  <c:v>262</c:v>
                </c:pt>
                <c:pt idx="1">
                  <c:v>254</c:v>
                </c:pt>
                <c:pt idx="2">
                  <c:v>212</c:v>
                </c:pt>
                <c:pt idx="3">
                  <c:v>30</c:v>
                </c:pt>
                <c:pt idx="4">
                  <c:v>301</c:v>
                </c:pt>
                <c:pt idx="5">
                  <c:v>239</c:v>
                </c:pt>
                <c:pt idx="6">
                  <c:v>229</c:v>
                </c:pt>
                <c:pt idx="7">
                  <c:v>258</c:v>
                </c:pt>
                <c:pt idx="8">
                  <c:v>218</c:v>
                </c:pt>
                <c:pt idx="9">
                  <c:v>32</c:v>
                </c:pt>
                <c:pt idx="10">
                  <c:v>294</c:v>
                </c:pt>
                <c:pt idx="11">
                  <c:v>256</c:v>
                </c:pt>
                <c:pt idx="12">
                  <c:v>234</c:v>
                </c:pt>
                <c:pt idx="13">
                  <c:v>261</c:v>
                </c:pt>
                <c:pt idx="14">
                  <c:v>204</c:v>
                </c:pt>
                <c:pt idx="15">
                  <c:v>28</c:v>
                </c:pt>
                <c:pt idx="16">
                  <c:v>268</c:v>
                </c:pt>
                <c:pt idx="17">
                  <c:v>267</c:v>
                </c:pt>
                <c:pt idx="18">
                  <c:v>230</c:v>
                </c:pt>
                <c:pt idx="19">
                  <c:v>248</c:v>
                </c:pt>
                <c:pt idx="20">
                  <c:v>211</c:v>
                </c:pt>
                <c:pt idx="21">
                  <c:v>35</c:v>
                </c:pt>
                <c:pt idx="22">
                  <c:v>304</c:v>
                </c:pt>
                <c:pt idx="23">
                  <c:v>255</c:v>
                </c:pt>
                <c:pt idx="24">
                  <c:v>272</c:v>
                </c:pt>
                <c:pt idx="25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3-4B1F-A0D3-A466CD0E0465}"/>
            </c:ext>
          </c:extLst>
        </c:ser>
        <c:ser>
          <c:idx val="0"/>
          <c:order val="2"/>
          <c:tx>
            <c:strRef>
              <c:f>'Mensile Settembre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Settembre + grafici'!$D$7:$D$32</c:f>
              <c:numCache>
                <c:formatCode>dd\ mmmm\ yyyy</c:formatCode>
                <c:ptCount val="26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44445</c:v>
                </c:pt>
                <c:pt idx="5">
                  <c:v>44446</c:v>
                </c:pt>
                <c:pt idx="6">
                  <c:v>44447</c:v>
                </c:pt>
                <c:pt idx="7">
                  <c:v>44448</c:v>
                </c:pt>
                <c:pt idx="8">
                  <c:v>44449</c:v>
                </c:pt>
                <c:pt idx="9">
                  <c:v>44450</c:v>
                </c:pt>
                <c:pt idx="10">
                  <c:v>44452</c:v>
                </c:pt>
                <c:pt idx="11">
                  <c:v>44453</c:v>
                </c:pt>
                <c:pt idx="12">
                  <c:v>44454</c:v>
                </c:pt>
                <c:pt idx="13">
                  <c:v>44455</c:v>
                </c:pt>
                <c:pt idx="14">
                  <c:v>44456</c:v>
                </c:pt>
                <c:pt idx="15">
                  <c:v>44457</c:v>
                </c:pt>
                <c:pt idx="16">
                  <c:v>44459</c:v>
                </c:pt>
                <c:pt idx="17">
                  <c:v>44460</c:v>
                </c:pt>
                <c:pt idx="18">
                  <c:v>44461</c:v>
                </c:pt>
                <c:pt idx="19">
                  <c:v>44462</c:v>
                </c:pt>
                <c:pt idx="20">
                  <c:v>44463</c:v>
                </c:pt>
                <c:pt idx="21">
                  <c:v>44464</c:v>
                </c:pt>
                <c:pt idx="22">
                  <c:v>44466</c:v>
                </c:pt>
                <c:pt idx="23">
                  <c:v>44467</c:v>
                </c:pt>
                <c:pt idx="24">
                  <c:v>44468</c:v>
                </c:pt>
                <c:pt idx="25">
                  <c:v>44469</c:v>
                </c:pt>
              </c:numCache>
            </c:numRef>
          </c:cat>
          <c:val>
            <c:numRef>
              <c:f>'Mensile Settembre + grafici'!$I$7:$I$32</c:f>
              <c:numCache>
                <c:formatCode>#,##0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19</c:v>
                </c:pt>
                <c:pt idx="3">
                  <c:v>0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11</c:v>
                </c:pt>
                <c:pt idx="8">
                  <c:v>3</c:v>
                </c:pt>
                <c:pt idx="9">
                  <c:v>0</c:v>
                </c:pt>
                <c:pt idx="10">
                  <c:v>7</c:v>
                </c:pt>
                <c:pt idx="11">
                  <c:v>15</c:v>
                </c:pt>
                <c:pt idx="12">
                  <c:v>15</c:v>
                </c:pt>
                <c:pt idx="13">
                  <c:v>17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15</c:v>
                </c:pt>
                <c:pt idx="23">
                  <c:v>3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FB63-4B1F-A0D3-A466CD0E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2</xdr:row>
      <xdr:rowOff>160020</xdr:rowOff>
    </xdr:from>
    <xdr:to>
      <xdr:col>7</xdr:col>
      <xdr:colOff>817245</xdr:colOff>
      <xdr:row>3</xdr:row>
      <xdr:rowOff>323850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9B47AFE-6D26-4BD2-9363-4CA02480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533400"/>
          <a:ext cx="992505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2</xdr:row>
      <xdr:rowOff>137160</xdr:rowOff>
    </xdr:from>
    <xdr:to>
      <xdr:col>7</xdr:col>
      <xdr:colOff>476250</xdr:colOff>
      <xdr:row>3</xdr:row>
      <xdr:rowOff>320040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3FCFFEA-12A2-4D92-8886-72AF5EB1E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04825"/>
          <a:ext cx="107251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2</xdr:row>
      <xdr:rowOff>106680</xdr:rowOff>
    </xdr:from>
    <xdr:to>
      <xdr:col>12</xdr:col>
      <xdr:colOff>706755</xdr:colOff>
      <xdr:row>3</xdr:row>
      <xdr:rowOff>434340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841EF96-69CA-42A1-8B09-8D68258B5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0"/>
          <a:ext cx="164973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1</xdr:row>
      <xdr:rowOff>333375</xdr:rowOff>
    </xdr:from>
    <xdr:to>
      <xdr:col>13</xdr:col>
      <xdr:colOff>40834</xdr:colOff>
      <xdr:row>2</xdr:row>
      <xdr:rowOff>399671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141E52A-2D83-4205-8E18-3DC29E599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145" y="521970"/>
          <a:ext cx="957139" cy="45301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19</xdr:col>
      <xdr:colOff>295275</xdr:colOff>
      <xdr:row>72</xdr:row>
      <xdr:rowOff>36195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4BF691C-72B9-4AFA-99FE-C16E05BE8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76</xdr:row>
      <xdr:rowOff>0</xdr:rowOff>
    </xdr:from>
    <xdr:to>
      <xdr:col>11</xdr:col>
      <xdr:colOff>573405</xdr:colOff>
      <xdr:row>97</xdr:row>
      <xdr:rowOff>77153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8D88A6B-2BD0-4333-A107-6113F0A09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12</xdr:col>
      <xdr:colOff>11430</xdr:colOff>
      <xdr:row>64</xdr:row>
      <xdr:rowOff>96203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C288C8E-4BBC-49E7-A170-2041EC3B0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19</xdr:col>
      <xdr:colOff>150495</xdr:colOff>
      <xdr:row>38</xdr:row>
      <xdr:rowOff>169545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5455EC0-A729-455B-B3C2-B90FE7FD7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Settembre%202021_Lav.xls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P Mail"/>
      <sheetName val="Mail"/>
      <sheetName val="P Mail 2"/>
      <sheetName val="Mail per Coda"/>
      <sheetName val="Mensile Settembre + grafici"/>
      <sheetName val="Immagini Grafic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44440</v>
          </cell>
          <cell r="G7">
            <v>264</v>
          </cell>
          <cell r="H7">
            <v>262</v>
          </cell>
          <cell r="I7">
            <v>2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44441</v>
          </cell>
          <cell r="G8">
            <v>263</v>
          </cell>
          <cell r="H8">
            <v>254</v>
          </cell>
          <cell r="I8">
            <v>9</v>
          </cell>
          <cell r="T8" t="str">
            <v>Lunedì</v>
          </cell>
          <cell r="U8">
            <v>300.5</v>
          </cell>
          <cell r="V8">
            <v>291.75</v>
          </cell>
          <cell r="W8">
            <v>8.75</v>
          </cell>
        </row>
        <row r="9">
          <cell r="D9">
            <v>44442</v>
          </cell>
          <cell r="G9">
            <v>231</v>
          </cell>
          <cell r="H9">
            <v>212</v>
          </cell>
          <cell r="I9">
            <v>19</v>
          </cell>
          <cell r="T9" t="str">
            <v>Martedì</v>
          </cell>
          <cell r="U9">
            <v>264</v>
          </cell>
          <cell r="V9">
            <v>254.25</v>
          </cell>
          <cell r="W9">
            <v>9.75</v>
          </cell>
        </row>
        <row r="10">
          <cell r="D10">
            <v>44443</v>
          </cell>
          <cell r="G10">
            <v>30</v>
          </cell>
          <cell r="H10">
            <v>30</v>
          </cell>
          <cell r="I10">
            <v>0</v>
          </cell>
          <cell r="T10" t="str">
            <v>Mercoledì</v>
          </cell>
          <cell r="U10">
            <v>251.6</v>
          </cell>
          <cell r="V10">
            <v>245.4</v>
          </cell>
          <cell r="W10">
            <v>6.2</v>
          </cell>
        </row>
        <row r="11">
          <cell r="D11">
            <v>44445</v>
          </cell>
          <cell r="G11">
            <v>311</v>
          </cell>
          <cell r="H11">
            <v>301</v>
          </cell>
          <cell r="I11">
            <v>10</v>
          </cell>
          <cell r="T11" t="str">
            <v>Giovedì</v>
          </cell>
          <cell r="U11">
            <v>265.39999999999998</v>
          </cell>
          <cell r="V11">
            <v>255.2</v>
          </cell>
          <cell r="W11">
            <v>10.199999999999999</v>
          </cell>
        </row>
        <row r="12">
          <cell r="D12">
            <v>44446</v>
          </cell>
          <cell r="G12">
            <v>247</v>
          </cell>
          <cell r="H12">
            <v>239</v>
          </cell>
          <cell r="I12">
            <v>8</v>
          </cell>
          <cell r="T12" t="str">
            <v>Venerdì</v>
          </cell>
          <cell r="U12">
            <v>218</v>
          </cell>
          <cell r="V12">
            <v>211.25</v>
          </cell>
          <cell r="W12">
            <v>6.75</v>
          </cell>
        </row>
        <row r="13">
          <cell r="D13">
            <v>44447</v>
          </cell>
          <cell r="G13">
            <v>234</v>
          </cell>
          <cell r="H13">
            <v>229</v>
          </cell>
          <cell r="I13">
            <v>5</v>
          </cell>
          <cell r="T13" t="str">
            <v>Sabato</v>
          </cell>
          <cell r="U13">
            <v>31.25</v>
          </cell>
          <cell r="V13">
            <v>31.25</v>
          </cell>
          <cell r="W13">
            <v>0</v>
          </cell>
        </row>
        <row r="14">
          <cell r="D14">
            <v>44448</v>
          </cell>
          <cell r="G14">
            <v>269</v>
          </cell>
          <cell r="H14">
            <v>258</v>
          </cell>
          <cell r="I14">
            <v>11</v>
          </cell>
        </row>
        <row r="15">
          <cell r="D15">
            <v>44449</v>
          </cell>
          <cell r="G15">
            <v>221</v>
          </cell>
          <cell r="H15">
            <v>218</v>
          </cell>
          <cell r="I15">
            <v>3</v>
          </cell>
        </row>
        <row r="16">
          <cell r="D16">
            <v>44450</v>
          </cell>
          <cell r="G16">
            <v>32</v>
          </cell>
          <cell r="H16">
            <v>32</v>
          </cell>
          <cell r="I16">
            <v>0</v>
          </cell>
        </row>
        <row r="17">
          <cell r="D17">
            <v>44452</v>
          </cell>
          <cell r="G17">
            <v>301</v>
          </cell>
          <cell r="H17">
            <v>294</v>
          </cell>
          <cell r="I17">
            <v>7</v>
          </cell>
        </row>
        <row r="18">
          <cell r="D18">
            <v>44453</v>
          </cell>
          <cell r="G18">
            <v>271</v>
          </cell>
          <cell r="H18">
            <v>256</v>
          </cell>
          <cell r="I18">
            <v>15</v>
          </cell>
        </row>
        <row r="19">
          <cell r="D19">
            <v>44454</v>
          </cell>
          <cell r="G19">
            <v>249</v>
          </cell>
          <cell r="H19">
            <v>234</v>
          </cell>
          <cell r="I19">
            <v>15</v>
          </cell>
        </row>
        <row r="20">
          <cell r="D20">
            <v>44455</v>
          </cell>
          <cell r="G20">
            <v>278</v>
          </cell>
          <cell r="H20">
            <v>261</v>
          </cell>
          <cell r="I20">
            <v>17</v>
          </cell>
        </row>
        <row r="21">
          <cell r="D21">
            <v>44456</v>
          </cell>
          <cell r="G21">
            <v>205</v>
          </cell>
          <cell r="H21">
            <v>204</v>
          </cell>
          <cell r="I21">
            <v>1</v>
          </cell>
        </row>
        <row r="22">
          <cell r="D22">
            <v>44457</v>
          </cell>
          <cell r="G22">
            <v>28</v>
          </cell>
          <cell r="H22">
            <v>28</v>
          </cell>
          <cell r="I22">
            <v>0</v>
          </cell>
        </row>
        <row r="23">
          <cell r="D23">
            <v>44459</v>
          </cell>
          <cell r="G23">
            <v>271</v>
          </cell>
          <cell r="H23">
            <v>268</v>
          </cell>
          <cell r="I23">
            <v>3</v>
          </cell>
        </row>
        <row r="24">
          <cell r="D24">
            <v>44460</v>
          </cell>
          <cell r="G24">
            <v>280</v>
          </cell>
          <cell r="H24">
            <v>267</v>
          </cell>
          <cell r="I24">
            <v>13</v>
          </cell>
        </row>
        <row r="25">
          <cell r="D25">
            <v>44461</v>
          </cell>
          <cell r="G25">
            <v>235</v>
          </cell>
          <cell r="H25">
            <v>230</v>
          </cell>
          <cell r="I25">
            <v>5</v>
          </cell>
        </row>
        <row r="26">
          <cell r="D26">
            <v>44462</v>
          </cell>
          <cell r="G26">
            <v>255</v>
          </cell>
          <cell r="H26">
            <v>248</v>
          </cell>
          <cell r="I26">
            <v>7</v>
          </cell>
        </row>
        <row r="27">
          <cell r="D27">
            <v>44463</v>
          </cell>
          <cell r="G27">
            <v>215</v>
          </cell>
          <cell r="H27">
            <v>211</v>
          </cell>
          <cell r="I27">
            <v>4</v>
          </cell>
        </row>
        <row r="28">
          <cell r="D28">
            <v>44464</v>
          </cell>
          <cell r="G28">
            <v>35</v>
          </cell>
          <cell r="H28">
            <v>35</v>
          </cell>
          <cell r="I28">
            <v>0</v>
          </cell>
        </row>
        <row r="29">
          <cell r="D29">
            <v>44466</v>
          </cell>
          <cell r="G29">
            <v>319</v>
          </cell>
          <cell r="H29">
            <v>304</v>
          </cell>
          <cell r="I29">
            <v>15</v>
          </cell>
        </row>
        <row r="30">
          <cell r="D30">
            <v>44467</v>
          </cell>
          <cell r="G30">
            <v>258</v>
          </cell>
          <cell r="H30">
            <v>255</v>
          </cell>
          <cell r="I30">
            <v>3</v>
          </cell>
        </row>
        <row r="31">
          <cell r="D31">
            <v>44468</v>
          </cell>
          <cell r="G31">
            <v>276</v>
          </cell>
          <cell r="H31">
            <v>272</v>
          </cell>
          <cell r="I31">
            <v>4</v>
          </cell>
        </row>
        <row r="32">
          <cell r="D32">
            <v>44469</v>
          </cell>
          <cell r="G32">
            <v>262</v>
          </cell>
          <cell r="H32">
            <v>255</v>
          </cell>
          <cell r="I32">
            <v>7</v>
          </cell>
        </row>
      </sheetData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6423-AC0C-4311-9252-B71263FB8A6A}">
  <sheetPr>
    <tabColor rgb="FF00B0F0"/>
  </sheetPr>
  <dimension ref="B2:H81"/>
  <sheetViews>
    <sheetView showGridLines="0" topLeftCell="A10" workbookViewId="0">
      <selection activeCell="O7" sqref="O7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0.33203125" customWidth="1"/>
    <col min="259" max="260" width="12.77734375" customWidth="1"/>
    <col min="262" max="262" width="50.109375" customWidth="1"/>
    <col min="263" max="264" width="12.77734375" customWidth="1"/>
    <col min="514" max="514" width="50.33203125" customWidth="1"/>
    <col min="515" max="516" width="12.77734375" customWidth="1"/>
    <col min="518" max="518" width="50.109375" customWidth="1"/>
    <col min="519" max="520" width="12.77734375" customWidth="1"/>
    <col min="770" max="770" width="50.33203125" customWidth="1"/>
    <col min="771" max="772" width="12.77734375" customWidth="1"/>
    <col min="774" max="774" width="50.109375" customWidth="1"/>
    <col min="775" max="776" width="12.77734375" customWidth="1"/>
    <col min="1026" max="1026" width="50.33203125" customWidth="1"/>
    <col min="1027" max="1028" width="12.77734375" customWidth="1"/>
    <col min="1030" max="1030" width="50.109375" customWidth="1"/>
    <col min="1031" max="1032" width="12.77734375" customWidth="1"/>
    <col min="1282" max="1282" width="50.33203125" customWidth="1"/>
    <col min="1283" max="1284" width="12.77734375" customWidth="1"/>
    <col min="1286" max="1286" width="50.109375" customWidth="1"/>
    <col min="1287" max="1288" width="12.77734375" customWidth="1"/>
    <col min="1538" max="1538" width="50.33203125" customWidth="1"/>
    <col min="1539" max="1540" width="12.77734375" customWidth="1"/>
    <col min="1542" max="1542" width="50.109375" customWidth="1"/>
    <col min="1543" max="1544" width="12.77734375" customWidth="1"/>
    <col min="1794" max="1794" width="50.33203125" customWidth="1"/>
    <col min="1795" max="1796" width="12.77734375" customWidth="1"/>
    <col min="1798" max="1798" width="50.109375" customWidth="1"/>
    <col min="1799" max="1800" width="12.77734375" customWidth="1"/>
    <col min="2050" max="2050" width="50.33203125" customWidth="1"/>
    <col min="2051" max="2052" width="12.77734375" customWidth="1"/>
    <col min="2054" max="2054" width="50.109375" customWidth="1"/>
    <col min="2055" max="2056" width="12.77734375" customWidth="1"/>
    <col min="2306" max="2306" width="50.33203125" customWidth="1"/>
    <col min="2307" max="2308" width="12.77734375" customWidth="1"/>
    <col min="2310" max="2310" width="50.109375" customWidth="1"/>
    <col min="2311" max="2312" width="12.77734375" customWidth="1"/>
    <col min="2562" max="2562" width="50.33203125" customWidth="1"/>
    <col min="2563" max="2564" width="12.77734375" customWidth="1"/>
    <col min="2566" max="2566" width="50.109375" customWidth="1"/>
    <col min="2567" max="2568" width="12.77734375" customWidth="1"/>
    <col min="2818" max="2818" width="50.33203125" customWidth="1"/>
    <col min="2819" max="2820" width="12.77734375" customWidth="1"/>
    <col min="2822" max="2822" width="50.109375" customWidth="1"/>
    <col min="2823" max="2824" width="12.77734375" customWidth="1"/>
    <col min="3074" max="3074" width="50.33203125" customWidth="1"/>
    <col min="3075" max="3076" width="12.77734375" customWidth="1"/>
    <col min="3078" max="3078" width="50.109375" customWidth="1"/>
    <col min="3079" max="3080" width="12.77734375" customWidth="1"/>
    <col min="3330" max="3330" width="50.33203125" customWidth="1"/>
    <col min="3331" max="3332" width="12.77734375" customWidth="1"/>
    <col min="3334" max="3334" width="50.109375" customWidth="1"/>
    <col min="3335" max="3336" width="12.77734375" customWidth="1"/>
    <col min="3586" max="3586" width="50.33203125" customWidth="1"/>
    <col min="3587" max="3588" width="12.77734375" customWidth="1"/>
    <col min="3590" max="3590" width="50.109375" customWidth="1"/>
    <col min="3591" max="3592" width="12.77734375" customWidth="1"/>
    <col min="3842" max="3842" width="50.33203125" customWidth="1"/>
    <col min="3843" max="3844" width="12.77734375" customWidth="1"/>
    <col min="3846" max="3846" width="50.109375" customWidth="1"/>
    <col min="3847" max="3848" width="12.77734375" customWidth="1"/>
    <col min="4098" max="4098" width="50.33203125" customWidth="1"/>
    <col min="4099" max="4100" width="12.77734375" customWidth="1"/>
    <col min="4102" max="4102" width="50.109375" customWidth="1"/>
    <col min="4103" max="4104" width="12.77734375" customWidth="1"/>
    <col min="4354" max="4354" width="50.33203125" customWidth="1"/>
    <col min="4355" max="4356" width="12.77734375" customWidth="1"/>
    <col min="4358" max="4358" width="50.109375" customWidth="1"/>
    <col min="4359" max="4360" width="12.77734375" customWidth="1"/>
    <col min="4610" max="4610" width="50.33203125" customWidth="1"/>
    <col min="4611" max="4612" width="12.77734375" customWidth="1"/>
    <col min="4614" max="4614" width="50.109375" customWidth="1"/>
    <col min="4615" max="4616" width="12.77734375" customWidth="1"/>
    <col min="4866" max="4866" width="50.33203125" customWidth="1"/>
    <col min="4867" max="4868" width="12.77734375" customWidth="1"/>
    <col min="4870" max="4870" width="50.109375" customWidth="1"/>
    <col min="4871" max="4872" width="12.77734375" customWidth="1"/>
    <col min="5122" max="5122" width="50.33203125" customWidth="1"/>
    <col min="5123" max="5124" width="12.77734375" customWidth="1"/>
    <col min="5126" max="5126" width="50.109375" customWidth="1"/>
    <col min="5127" max="5128" width="12.77734375" customWidth="1"/>
    <col min="5378" max="5378" width="50.33203125" customWidth="1"/>
    <col min="5379" max="5380" width="12.77734375" customWidth="1"/>
    <col min="5382" max="5382" width="50.109375" customWidth="1"/>
    <col min="5383" max="5384" width="12.77734375" customWidth="1"/>
    <col min="5634" max="5634" width="50.33203125" customWidth="1"/>
    <col min="5635" max="5636" width="12.77734375" customWidth="1"/>
    <col min="5638" max="5638" width="50.109375" customWidth="1"/>
    <col min="5639" max="5640" width="12.77734375" customWidth="1"/>
    <col min="5890" max="5890" width="50.33203125" customWidth="1"/>
    <col min="5891" max="5892" width="12.77734375" customWidth="1"/>
    <col min="5894" max="5894" width="50.109375" customWidth="1"/>
    <col min="5895" max="5896" width="12.77734375" customWidth="1"/>
    <col min="6146" max="6146" width="50.33203125" customWidth="1"/>
    <col min="6147" max="6148" width="12.77734375" customWidth="1"/>
    <col min="6150" max="6150" width="50.109375" customWidth="1"/>
    <col min="6151" max="6152" width="12.77734375" customWidth="1"/>
    <col min="6402" max="6402" width="50.33203125" customWidth="1"/>
    <col min="6403" max="6404" width="12.77734375" customWidth="1"/>
    <col min="6406" max="6406" width="50.109375" customWidth="1"/>
    <col min="6407" max="6408" width="12.77734375" customWidth="1"/>
    <col min="6658" max="6658" width="50.33203125" customWidth="1"/>
    <col min="6659" max="6660" width="12.77734375" customWidth="1"/>
    <col min="6662" max="6662" width="50.109375" customWidth="1"/>
    <col min="6663" max="6664" width="12.77734375" customWidth="1"/>
    <col min="6914" max="6914" width="50.33203125" customWidth="1"/>
    <col min="6915" max="6916" width="12.77734375" customWidth="1"/>
    <col min="6918" max="6918" width="50.109375" customWidth="1"/>
    <col min="6919" max="6920" width="12.77734375" customWidth="1"/>
    <col min="7170" max="7170" width="50.33203125" customWidth="1"/>
    <col min="7171" max="7172" width="12.77734375" customWidth="1"/>
    <col min="7174" max="7174" width="50.109375" customWidth="1"/>
    <col min="7175" max="7176" width="12.77734375" customWidth="1"/>
    <col min="7426" max="7426" width="50.33203125" customWidth="1"/>
    <col min="7427" max="7428" width="12.77734375" customWidth="1"/>
    <col min="7430" max="7430" width="50.109375" customWidth="1"/>
    <col min="7431" max="7432" width="12.77734375" customWidth="1"/>
    <col min="7682" max="7682" width="50.33203125" customWidth="1"/>
    <col min="7683" max="7684" width="12.77734375" customWidth="1"/>
    <col min="7686" max="7686" width="50.109375" customWidth="1"/>
    <col min="7687" max="7688" width="12.77734375" customWidth="1"/>
    <col min="7938" max="7938" width="50.33203125" customWidth="1"/>
    <col min="7939" max="7940" width="12.77734375" customWidth="1"/>
    <col min="7942" max="7942" width="50.109375" customWidth="1"/>
    <col min="7943" max="7944" width="12.77734375" customWidth="1"/>
    <col min="8194" max="8194" width="50.33203125" customWidth="1"/>
    <col min="8195" max="8196" width="12.77734375" customWidth="1"/>
    <col min="8198" max="8198" width="50.109375" customWidth="1"/>
    <col min="8199" max="8200" width="12.77734375" customWidth="1"/>
    <col min="8450" max="8450" width="50.33203125" customWidth="1"/>
    <col min="8451" max="8452" width="12.77734375" customWidth="1"/>
    <col min="8454" max="8454" width="50.109375" customWidth="1"/>
    <col min="8455" max="8456" width="12.77734375" customWidth="1"/>
    <col min="8706" max="8706" width="50.33203125" customWidth="1"/>
    <col min="8707" max="8708" width="12.77734375" customWidth="1"/>
    <col min="8710" max="8710" width="50.109375" customWidth="1"/>
    <col min="8711" max="8712" width="12.77734375" customWidth="1"/>
    <col min="8962" max="8962" width="50.33203125" customWidth="1"/>
    <col min="8963" max="8964" width="12.77734375" customWidth="1"/>
    <col min="8966" max="8966" width="50.109375" customWidth="1"/>
    <col min="8967" max="8968" width="12.77734375" customWidth="1"/>
    <col min="9218" max="9218" width="50.33203125" customWidth="1"/>
    <col min="9219" max="9220" width="12.77734375" customWidth="1"/>
    <col min="9222" max="9222" width="50.109375" customWidth="1"/>
    <col min="9223" max="9224" width="12.77734375" customWidth="1"/>
    <col min="9474" max="9474" width="50.33203125" customWidth="1"/>
    <col min="9475" max="9476" width="12.77734375" customWidth="1"/>
    <col min="9478" max="9478" width="50.109375" customWidth="1"/>
    <col min="9479" max="9480" width="12.77734375" customWidth="1"/>
    <col min="9730" max="9730" width="50.33203125" customWidth="1"/>
    <col min="9731" max="9732" width="12.77734375" customWidth="1"/>
    <col min="9734" max="9734" width="50.109375" customWidth="1"/>
    <col min="9735" max="9736" width="12.77734375" customWidth="1"/>
    <col min="9986" max="9986" width="50.33203125" customWidth="1"/>
    <col min="9987" max="9988" width="12.77734375" customWidth="1"/>
    <col min="9990" max="9990" width="50.109375" customWidth="1"/>
    <col min="9991" max="9992" width="12.77734375" customWidth="1"/>
    <col min="10242" max="10242" width="50.33203125" customWidth="1"/>
    <col min="10243" max="10244" width="12.77734375" customWidth="1"/>
    <col min="10246" max="10246" width="50.109375" customWidth="1"/>
    <col min="10247" max="10248" width="12.77734375" customWidth="1"/>
    <col min="10498" max="10498" width="50.33203125" customWidth="1"/>
    <col min="10499" max="10500" width="12.77734375" customWidth="1"/>
    <col min="10502" max="10502" width="50.109375" customWidth="1"/>
    <col min="10503" max="10504" width="12.77734375" customWidth="1"/>
    <col min="10754" max="10754" width="50.33203125" customWidth="1"/>
    <col min="10755" max="10756" width="12.77734375" customWidth="1"/>
    <col min="10758" max="10758" width="50.109375" customWidth="1"/>
    <col min="10759" max="10760" width="12.77734375" customWidth="1"/>
    <col min="11010" max="11010" width="50.33203125" customWidth="1"/>
    <col min="11011" max="11012" width="12.77734375" customWidth="1"/>
    <col min="11014" max="11014" width="50.109375" customWidth="1"/>
    <col min="11015" max="11016" width="12.77734375" customWidth="1"/>
    <col min="11266" max="11266" width="50.33203125" customWidth="1"/>
    <col min="11267" max="11268" width="12.77734375" customWidth="1"/>
    <col min="11270" max="11270" width="50.109375" customWidth="1"/>
    <col min="11271" max="11272" width="12.77734375" customWidth="1"/>
    <col min="11522" max="11522" width="50.33203125" customWidth="1"/>
    <col min="11523" max="11524" width="12.77734375" customWidth="1"/>
    <col min="11526" max="11526" width="50.109375" customWidth="1"/>
    <col min="11527" max="11528" width="12.77734375" customWidth="1"/>
    <col min="11778" max="11778" width="50.33203125" customWidth="1"/>
    <col min="11779" max="11780" width="12.77734375" customWidth="1"/>
    <col min="11782" max="11782" width="50.109375" customWidth="1"/>
    <col min="11783" max="11784" width="12.77734375" customWidth="1"/>
    <col min="12034" max="12034" width="50.33203125" customWidth="1"/>
    <col min="12035" max="12036" width="12.77734375" customWidth="1"/>
    <col min="12038" max="12038" width="50.109375" customWidth="1"/>
    <col min="12039" max="12040" width="12.77734375" customWidth="1"/>
    <col min="12290" max="12290" width="50.33203125" customWidth="1"/>
    <col min="12291" max="12292" width="12.77734375" customWidth="1"/>
    <col min="12294" max="12294" width="50.109375" customWidth="1"/>
    <col min="12295" max="12296" width="12.77734375" customWidth="1"/>
    <col min="12546" max="12546" width="50.33203125" customWidth="1"/>
    <col min="12547" max="12548" width="12.77734375" customWidth="1"/>
    <col min="12550" max="12550" width="50.109375" customWidth="1"/>
    <col min="12551" max="12552" width="12.77734375" customWidth="1"/>
    <col min="12802" max="12802" width="50.33203125" customWidth="1"/>
    <col min="12803" max="12804" width="12.77734375" customWidth="1"/>
    <col min="12806" max="12806" width="50.109375" customWidth="1"/>
    <col min="12807" max="12808" width="12.77734375" customWidth="1"/>
    <col min="13058" max="13058" width="50.33203125" customWidth="1"/>
    <col min="13059" max="13060" width="12.77734375" customWidth="1"/>
    <col min="13062" max="13062" width="50.109375" customWidth="1"/>
    <col min="13063" max="13064" width="12.77734375" customWidth="1"/>
    <col min="13314" max="13314" width="50.33203125" customWidth="1"/>
    <col min="13315" max="13316" width="12.77734375" customWidth="1"/>
    <col min="13318" max="13318" width="50.109375" customWidth="1"/>
    <col min="13319" max="13320" width="12.77734375" customWidth="1"/>
    <col min="13570" max="13570" width="50.33203125" customWidth="1"/>
    <col min="13571" max="13572" width="12.77734375" customWidth="1"/>
    <col min="13574" max="13574" width="50.109375" customWidth="1"/>
    <col min="13575" max="13576" width="12.77734375" customWidth="1"/>
    <col min="13826" max="13826" width="50.33203125" customWidth="1"/>
    <col min="13827" max="13828" width="12.77734375" customWidth="1"/>
    <col min="13830" max="13830" width="50.109375" customWidth="1"/>
    <col min="13831" max="13832" width="12.77734375" customWidth="1"/>
    <col min="14082" max="14082" width="50.33203125" customWidth="1"/>
    <col min="14083" max="14084" width="12.77734375" customWidth="1"/>
    <col min="14086" max="14086" width="50.109375" customWidth="1"/>
    <col min="14087" max="14088" width="12.77734375" customWidth="1"/>
    <col min="14338" max="14338" width="50.33203125" customWidth="1"/>
    <col min="14339" max="14340" width="12.77734375" customWidth="1"/>
    <col min="14342" max="14342" width="50.109375" customWidth="1"/>
    <col min="14343" max="14344" width="12.77734375" customWidth="1"/>
    <col min="14594" max="14594" width="50.33203125" customWidth="1"/>
    <col min="14595" max="14596" width="12.77734375" customWidth="1"/>
    <col min="14598" max="14598" width="50.109375" customWidth="1"/>
    <col min="14599" max="14600" width="12.77734375" customWidth="1"/>
    <col min="14850" max="14850" width="50.33203125" customWidth="1"/>
    <col min="14851" max="14852" width="12.77734375" customWidth="1"/>
    <col min="14854" max="14854" width="50.109375" customWidth="1"/>
    <col min="14855" max="14856" width="12.77734375" customWidth="1"/>
    <col min="15106" max="15106" width="50.33203125" customWidth="1"/>
    <col min="15107" max="15108" width="12.77734375" customWidth="1"/>
    <col min="15110" max="15110" width="50.109375" customWidth="1"/>
    <col min="15111" max="15112" width="12.77734375" customWidth="1"/>
    <col min="15362" max="15362" width="50.33203125" customWidth="1"/>
    <col min="15363" max="15364" width="12.77734375" customWidth="1"/>
    <col min="15366" max="15366" width="50.109375" customWidth="1"/>
    <col min="15367" max="15368" width="12.77734375" customWidth="1"/>
    <col min="15618" max="15618" width="50.33203125" customWidth="1"/>
    <col min="15619" max="15620" width="12.77734375" customWidth="1"/>
    <col min="15622" max="15622" width="50.109375" customWidth="1"/>
    <col min="15623" max="15624" width="12.77734375" customWidth="1"/>
    <col min="15874" max="15874" width="50.33203125" customWidth="1"/>
    <col min="15875" max="15876" width="12.77734375" customWidth="1"/>
    <col min="15878" max="15878" width="50.109375" customWidth="1"/>
    <col min="15879" max="15880" width="12.77734375" customWidth="1"/>
    <col min="16130" max="16130" width="50.33203125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43" t="s">
        <v>0</v>
      </c>
      <c r="C3" s="144"/>
      <c r="D3" s="144"/>
      <c r="E3" s="144"/>
      <c r="F3" s="144"/>
      <c r="G3" s="144"/>
      <c r="H3" s="145"/>
    </row>
    <row r="4" spans="2:8" ht="45" customHeight="1" thickBot="1" x14ac:dyDescent="0.35">
      <c r="B4" s="146" t="s">
        <v>1</v>
      </c>
      <c r="C4" s="147"/>
      <c r="D4" s="147"/>
      <c r="E4" s="147"/>
      <c r="F4" s="147"/>
      <c r="G4" s="147"/>
      <c r="H4" s="148"/>
    </row>
    <row r="8" spans="2:8" ht="15" thickBot="1" x14ac:dyDescent="0.35"/>
    <row r="9" spans="2:8" ht="30" customHeight="1" thickBot="1" x14ac:dyDescent="0.35">
      <c r="B9" s="3" t="s">
        <v>2</v>
      </c>
      <c r="C9" s="4"/>
      <c r="D9" s="5"/>
      <c r="F9" s="3" t="s">
        <v>3</v>
      </c>
      <c r="G9" s="4"/>
      <c r="H9" s="5"/>
    </row>
    <row r="10" spans="2:8" ht="30" customHeight="1" thickBot="1" x14ac:dyDescent="0.35">
      <c r="B10" s="6" t="s">
        <v>4</v>
      </c>
      <c r="C10" s="7" t="s">
        <v>5</v>
      </c>
      <c r="D10" s="8" t="s">
        <v>6</v>
      </c>
      <c r="F10" s="6" t="s">
        <v>4</v>
      </c>
      <c r="G10" s="7" t="s">
        <v>5</v>
      </c>
      <c r="H10" s="8" t="s">
        <v>6</v>
      </c>
    </row>
    <row r="11" spans="2:8" ht="15" thickBot="1" x14ac:dyDescent="0.35">
      <c r="B11" s="9" t="s">
        <v>7</v>
      </c>
      <c r="C11" s="10">
        <v>73</v>
      </c>
      <c r="D11" s="11">
        <f t="shared" ref="D11:D26" si="0">C11/$C$26</f>
        <v>1.3521022411557697E-2</v>
      </c>
      <c r="F11" s="9" t="s">
        <v>8</v>
      </c>
      <c r="G11" s="10">
        <v>2054</v>
      </c>
      <c r="H11" s="12">
        <f>G11/$G$26</f>
        <v>0.38044082237451382</v>
      </c>
    </row>
    <row r="12" spans="2:8" ht="15" thickBot="1" x14ac:dyDescent="0.35">
      <c r="B12" s="13" t="s">
        <v>9</v>
      </c>
      <c r="C12" s="14">
        <v>796</v>
      </c>
      <c r="D12" s="11">
        <f t="shared" si="0"/>
        <v>0.14743471013150583</v>
      </c>
      <c r="F12" s="13" t="s">
        <v>10</v>
      </c>
      <c r="G12" s="14">
        <v>886</v>
      </c>
      <c r="H12" s="12">
        <f>G12/$G$26</f>
        <v>0.16410446378959068</v>
      </c>
    </row>
    <row r="13" spans="2:8" ht="15" thickBot="1" x14ac:dyDescent="0.35">
      <c r="B13" s="13" t="s">
        <v>11</v>
      </c>
      <c r="C13" s="14">
        <v>46</v>
      </c>
      <c r="D13" s="11">
        <f t="shared" si="0"/>
        <v>8.5200963141322476E-3</v>
      </c>
      <c r="F13" s="13" t="s">
        <v>9</v>
      </c>
      <c r="G13" s="14">
        <v>796</v>
      </c>
      <c r="H13" s="12">
        <f>G13/$G$26</f>
        <v>0.14743471013150583</v>
      </c>
    </row>
    <row r="14" spans="2:8" ht="15" thickBot="1" x14ac:dyDescent="0.35">
      <c r="B14" s="13" t="s">
        <v>12</v>
      </c>
      <c r="C14" s="14">
        <v>8</v>
      </c>
      <c r="D14" s="11">
        <f t="shared" si="0"/>
        <v>1.4817558807186516E-3</v>
      </c>
      <c r="F14" s="13" t="s">
        <v>13</v>
      </c>
      <c r="G14" s="14">
        <v>763</v>
      </c>
      <c r="H14" s="12">
        <f>G14/$G$26</f>
        <v>0.14132246712354141</v>
      </c>
    </row>
    <row r="15" spans="2:8" ht="15" thickBot="1" x14ac:dyDescent="0.35">
      <c r="B15" s="13" t="s">
        <v>14</v>
      </c>
      <c r="C15" s="14">
        <v>70</v>
      </c>
      <c r="D15" s="11">
        <f t="shared" si="0"/>
        <v>1.2965363956288202E-2</v>
      </c>
      <c r="F15" s="13" t="s">
        <v>15</v>
      </c>
      <c r="G15" s="14">
        <v>294</v>
      </c>
      <c r="H15" s="12">
        <f>G15/$G$26</f>
        <v>5.4454528616410446E-2</v>
      </c>
    </row>
    <row r="16" spans="2:8" ht="15" thickBot="1" x14ac:dyDescent="0.35">
      <c r="B16" s="13" t="s">
        <v>8</v>
      </c>
      <c r="C16" s="14">
        <v>2054</v>
      </c>
      <c r="D16" s="11">
        <f t="shared" si="0"/>
        <v>0.38044082237451382</v>
      </c>
      <c r="F16" s="13" t="s">
        <v>16</v>
      </c>
      <c r="G16" s="14">
        <v>201</v>
      </c>
      <c r="H16" s="12">
        <f>G16/$G$26</f>
        <v>3.7229116503056124E-2</v>
      </c>
    </row>
    <row r="17" spans="2:8" ht="15" thickBot="1" x14ac:dyDescent="0.35">
      <c r="B17" s="13" t="s">
        <v>16</v>
      </c>
      <c r="C17" s="14">
        <v>201</v>
      </c>
      <c r="D17" s="11">
        <f t="shared" si="0"/>
        <v>3.7229116503056124E-2</v>
      </c>
      <c r="F17" s="13" t="s">
        <v>17</v>
      </c>
      <c r="G17" s="14">
        <v>138</v>
      </c>
      <c r="H17" s="12">
        <f>G17/$G$26</f>
        <v>2.5560288942396741E-2</v>
      </c>
    </row>
    <row r="18" spans="2:8" ht="15" thickBot="1" x14ac:dyDescent="0.35">
      <c r="B18" s="13" t="s">
        <v>15</v>
      </c>
      <c r="C18" s="14">
        <v>294</v>
      </c>
      <c r="D18" s="11">
        <f t="shared" si="0"/>
        <v>5.4454528616410446E-2</v>
      </c>
      <c r="F18" s="13" t="s">
        <v>7</v>
      </c>
      <c r="G18" s="14">
        <v>73</v>
      </c>
      <c r="H18" s="12">
        <f>G18/$G$26</f>
        <v>1.3521022411557697E-2</v>
      </c>
    </row>
    <row r="19" spans="2:8" ht="15" thickBot="1" x14ac:dyDescent="0.35">
      <c r="B19" s="13" t="s">
        <v>13</v>
      </c>
      <c r="C19" s="14">
        <v>763</v>
      </c>
      <c r="D19" s="11">
        <f t="shared" si="0"/>
        <v>0.14132246712354141</v>
      </c>
      <c r="F19" s="13" t="s">
        <v>14</v>
      </c>
      <c r="G19" s="14">
        <v>70</v>
      </c>
      <c r="H19" s="12">
        <f>G19/$G$26</f>
        <v>1.2965363956288202E-2</v>
      </c>
    </row>
    <row r="20" spans="2:8" ht="15" thickBot="1" x14ac:dyDescent="0.35">
      <c r="B20" s="13" t="s">
        <v>18</v>
      </c>
      <c r="C20" s="14">
        <v>41</v>
      </c>
      <c r="D20" s="11">
        <f t="shared" si="0"/>
        <v>7.5939988886830892E-3</v>
      </c>
      <c r="F20" s="13" t="s">
        <v>11</v>
      </c>
      <c r="G20" s="14">
        <v>46</v>
      </c>
      <c r="H20" s="12">
        <f>G20/$G$26</f>
        <v>8.5200963141322476E-3</v>
      </c>
    </row>
    <row r="21" spans="2:8" ht="15" thickBot="1" x14ac:dyDescent="0.35">
      <c r="B21" s="13" t="s">
        <v>19</v>
      </c>
      <c r="C21" s="14">
        <v>20</v>
      </c>
      <c r="D21" s="11">
        <f t="shared" si="0"/>
        <v>3.7043897017966288E-3</v>
      </c>
      <c r="F21" s="13" t="s">
        <v>18</v>
      </c>
      <c r="G21" s="14">
        <v>41</v>
      </c>
      <c r="H21" s="12">
        <f>G21/$G$26</f>
        <v>7.5939988886830892E-3</v>
      </c>
    </row>
    <row r="22" spans="2:8" ht="15" thickBot="1" x14ac:dyDescent="0.35">
      <c r="B22" s="13" t="s">
        <v>20</v>
      </c>
      <c r="C22" s="14">
        <v>4</v>
      </c>
      <c r="D22" s="11">
        <f t="shared" si="0"/>
        <v>7.4087794035932581E-4</v>
      </c>
      <c r="F22" s="13" t="s">
        <v>19</v>
      </c>
      <c r="G22" s="14">
        <v>20</v>
      </c>
      <c r="H22" s="12">
        <f>G22/$G$26</f>
        <v>3.7043897017966288E-3</v>
      </c>
    </row>
    <row r="23" spans="2:8" ht="15" thickBot="1" x14ac:dyDescent="0.35">
      <c r="B23" s="13" t="s">
        <v>10</v>
      </c>
      <c r="C23" s="14">
        <v>886</v>
      </c>
      <c r="D23" s="11">
        <f t="shared" si="0"/>
        <v>0.16410446378959068</v>
      </c>
      <c r="F23" s="13" t="s">
        <v>12</v>
      </c>
      <c r="G23" s="14">
        <v>8</v>
      </c>
      <c r="H23" s="12">
        <f>G23/$G$26</f>
        <v>1.4817558807186516E-3</v>
      </c>
    </row>
    <row r="24" spans="2:8" ht="15" thickBot="1" x14ac:dyDescent="0.35">
      <c r="B24" s="13" t="s">
        <v>17</v>
      </c>
      <c r="C24" s="14">
        <v>138</v>
      </c>
      <c r="D24" s="11">
        <f t="shared" si="0"/>
        <v>2.5560288942396741E-2</v>
      </c>
      <c r="F24" s="13" t="s">
        <v>21</v>
      </c>
      <c r="G24" s="14">
        <v>5</v>
      </c>
      <c r="H24" s="12">
        <f>G24/$G$26</f>
        <v>9.2609742544915721E-4</v>
      </c>
    </row>
    <row r="25" spans="2:8" ht="15" thickBot="1" x14ac:dyDescent="0.35">
      <c r="B25" s="13" t="s">
        <v>21</v>
      </c>
      <c r="C25" s="14">
        <v>5</v>
      </c>
      <c r="D25" s="11">
        <f t="shared" si="0"/>
        <v>9.2609742544915721E-4</v>
      </c>
      <c r="F25" s="13" t="s">
        <v>20</v>
      </c>
      <c r="G25" s="14">
        <v>4</v>
      </c>
      <c r="H25" s="12">
        <f>G25/$G$26</f>
        <v>7.4087794035932581E-4</v>
      </c>
    </row>
    <row r="26" spans="2:8" ht="30" customHeight="1" thickBot="1" x14ac:dyDescent="0.35">
      <c r="B26" s="15" t="s">
        <v>22</v>
      </c>
      <c r="C26" s="16">
        <v>5399</v>
      </c>
      <c r="D26" s="17">
        <f t="shared" si="0"/>
        <v>1</v>
      </c>
      <c r="E26" s="18"/>
      <c r="F26" s="15" t="s">
        <v>22</v>
      </c>
      <c r="G26" s="19">
        <v>5399</v>
      </c>
      <c r="H26" s="17">
        <f>G26/$G$26</f>
        <v>1</v>
      </c>
    </row>
    <row r="32" spans="2:8" ht="15" thickBot="1" x14ac:dyDescent="0.35"/>
    <row r="33" spans="2:3" ht="15" thickBot="1" x14ac:dyDescent="0.35">
      <c r="B33" s="20" t="s">
        <v>23</v>
      </c>
      <c r="C33" s="21"/>
    </row>
    <row r="34" spans="2:3" ht="29.4" thickBot="1" x14ac:dyDescent="0.35">
      <c r="B34" s="22" t="s">
        <v>24</v>
      </c>
      <c r="C34" s="23" t="s">
        <v>25</v>
      </c>
    </row>
    <row r="35" spans="2:3" x14ac:dyDescent="0.3">
      <c r="B35" s="24" t="s">
        <v>7</v>
      </c>
      <c r="C35" s="25">
        <v>73</v>
      </c>
    </row>
    <row r="36" spans="2:3" x14ac:dyDescent="0.3">
      <c r="B36" s="26" t="s">
        <v>7</v>
      </c>
      <c r="C36" s="27">
        <v>73</v>
      </c>
    </row>
    <row r="37" spans="2:3" x14ac:dyDescent="0.3">
      <c r="B37" s="28" t="s">
        <v>9</v>
      </c>
      <c r="C37" s="29">
        <v>796</v>
      </c>
    </row>
    <row r="38" spans="2:3" x14ac:dyDescent="0.3">
      <c r="B38" s="26" t="s">
        <v>9</v>
      </c>
      <c r="C38" s="27">
        <v>795</v>
      </c>
    </row>
    <row r="39" spans="2:3" x14ac:dyDescent="0.3">
      <c r="B39" s="26" t="s">
        <v>21</v>
      </c>
      <c r="C39" s="27">
        <v>1</v>
      </c>
    </row>
    <row r="40" spans="2:3" x14ac:dyDescent="0.3">
      <c r="B40" s="28" t="s">
        <v>11</v>
      </c>
      <c r="C40" s="29">
        <v>46</v>
      </c>
    </row>
    <row r="41" spans="2:3" x14ac:dyDescent="0.3">
      <c r="B41" s="26" t="s">
        <v>11</v>
      </c>
      <c r="C41" s="27">
        <v>34</v>
      </c>
    </row>
    <row r="42" spans="2:3" x14ac:dyDescent="0.3">
      <c r="B42" s="26" t="s">
        <v>26</v>
      </c>
      <c r="C42" s="27">
        <v>2</v>
      </c>
    </row>
    <row r="43" spans="2:3" x14ac:dyDescent="0.3">
      <c r="B43" s="26" t="s">
        <v>27</v>
      </c>
      <c r="C43" s="27">
        <v>3</v>
      </c>
    </row>
    <row r="44" spans="2:3" x14ac:dyDescent="0.3">
      <c r="B44" s="26" t="s">
        <v>28</v>
      </c>
      <c r="C44" s="27">
        <v>4</v>
      </c>
    </row>
    <row r="45" spans="2:3" x14ac:dyDescent="0.3">
      <c r="B45" s="26" t="s">
        <v>29</v>
      </c>
      <c r="C45" s="27">
        <v>3</v>
      </c>
    </row>
    <row r="46" spans="2:3" x14ac:dyDescent="0.3">
      <c r="B46" s="28" t="s">
        <v>12</v>
      </c>
      <c r="C46" s="29">
        <v>8</v>
      </c>
    </row>
    <row r="47" spans="2:3" x14ac:dyDescent="0.3">
      <c r="B47" s="26" t="s">
        <v>12</v>
      </c>
      <c r="C47" s="27">
        <v>8</v>
      </c>
    </row>
    <row r="48" spans="2:3" x14ac:dyDescent="0.3">
      <c r="B48" s="28" t="s">
        <v>14</v>
      </c>
      <c r="C48" s="29">
        <v>70</v>
      </c>
    </row>
    <row r="49" spans="2:3" x14ac:dyDescent="0.3">
      <c r="B49" s="26" t="s">
        <v>14</v>
      </c>
      <c r="C49" s="27">
        <v>63</v>
      </c>
    </row>
    <row r="50" spans="2:3" x14ac:dyDescent="0.3">
      <c r="B50" s="26" t="s">
        <v>26</v>
      </c>
      <c r="C50" s="27">
        <v>3</v>
      </c>
    </row>
    <row r="51" spans="2:3" x14ac:dyDescent="0.3">
      <c r="B51" s="26" t="s">
        <v>30</v>
      </c>
      <c r="C51" s="27">
        <v>1</v>
      </c>
    </row>
    <row r="52" spans="2:3" x14ac:dyDescent="0.3">
      <c r="B52" s="26" t="s">
        <v>31</v>
      </c>
      <c r="C52" s="27">
        <v>2</v>
      </c>
    </row>
    <row r="53" spans="2:3" x14ac:dyDescent="0.3">
      <c r="B53" s="26" t="s">
        <v>29</v>
      </c>
      <c r="C53" s="27">
        <v>1</v>
      </c>
    </row>
    <row r="54" spans="2:3" x14ac:dyDescent="0.3">
      <c r="B54" s="28" t="s">
        <v>8</v>
      </c>
      <c r="C54" s="29">
        <v>2054</v>
      </c>
    </row>
    <row r="55" spans="2:3" x14ac:dyDescent="0.3">
      <c r="B55" s="26" t="s">
        <v>8</v>
      </c>
      <c r="C55" s="27">
        <v>2054</v>
      </c>
    </row>
    <row r="56" spans="2:3" x14ac:dyDescent="0.3">
      <c r="B56" s="28" t="s">
        <v>16</v>
      </c>
      <c r="C56" s="29">
        <v>201</v>
      </c>
    </row>
    <row r="57" spans="2:3" x14ac:dyDescent="0.3">
      <c r="B57" s="26" t="s">
        <v>16</v>
      </c>
      <c r="C57" s="27">
        <v>201</v>
      </c>
    </row>
    <row r="58" spans="2:3" x14ac:dyDescent="0.3">
      <c r="B58" s="28" t="s">
        <v>15</v>
      </c>
      <c r="C58" s="29">
        <v>294</v>
      </c>
    </row>
    <row r="59" spans="2:3" x14ac:dyDescent="0.3">
      <c r="B59" s="26" t="s">
        <v>15</v>
      </c>
      <c r="C59" s="27">
        <v>294</v>
      </c>
    </row>
    <row r="60" spans="2:3" x14ac:dyDescent="0.3">
      <c r="B60" s="28" t="s">
        <v>13</v>
      </c>
      <c r="C60" s="29">
        <v>763</v>
      </c>
    </row>
    <row r="61" spans="2:3" x14ac:dyDescent="0.3">
      <c r="B61" s="26" t="s">
        <v>32</v>
      </c>
      <c r="C61" s="27">
        <v>235</v>
      </c>
    </row>
    <row r="62" spans="2:3" x14ac:dyDescent="0.3">
      <c r="B62" s="26" t="s">
        <v>26</v>
      </c>
      <c r="C62" s="27">
        <v>72</v>
      </c>
    </row>
    <row r="63" spans="2:3" x14ac:dyDescent="0.3">
      <c r="B63" s="26" t="s">
        <v>13</v>
      </c>
      <c r="C63" s="27">
        <v>433</v>
      </c>
    </row>
    <row r="64" spans="2:3" x14ac:dyDescent="0.3">
      <c r="B64" s="26" t="s">
        <v>33</v>
      </c>
      <c r="C64" s="27">
        <v>1</v>
      </c>
    </row>
    <row r="65" spans="2:3" x14ac:dyDescent="0.3">
      <c r="B65" s="26" t="s">
        <v>34</v>
      </c>
      <c r="C65" s="27">
        <v>10</v>
      </c>
    </row>
    <row r="66" spans="2:3" x14ac:dyDescent="0.3">
      <c r="B66" s="26" t="s">
        <v>35</v>
      </c>
      <c r="C66" s="27">
        <v>7</v>
      </c>
    </row>
    <row r="67" spans="2:3" x14ac:dyDescent="0.3">
      <c r="B67" s="26" t="s">
        <v>36</v>
      </c>
      <c r="C67" s="27">
        <v>4</v>
      </c>
    </row>
    <row r="68" spans="2:3" x14ac:dyDescent="0.3">
      <c r="B68" s="26" t="s">
        <v>21</v>
      </c>
      <c r="C68" s="27">
        <v>1</v>
      </c>
    </row>
    <row r="69" spans="2:3" x14ac:dyDescent="0.3">
      <c r="B69" s="28" t="s">
        <v>18</v>
      </c>
      <c r="C69" s="29">
        <v>41</v>
      </c>
    </row>
    <row r="70" spans="2:3" x14ac:dyDescent="0.3">
      <c r="B70" s="26" t="s">
        <v>18</v>
      </c>
      <c r="C70" s="27">
        <v>41</v>
      </c>
    </row>
    <row r="71" spans="2:3" x14ac:dyDescent="0.3">
      <c r="B71" s="28" t="s">
        <v>19</v>
      </c>
      <c r="C71" s="29">
        <v>20</v>
      </c>
    </row>
    <row r="72" spans="2:3" x14ac:dyDescent="0.3">
      <c r="B72" s="26" t="s">
        <v>19</v>
      </c>
      <c r="C72" s="27">
        <v>20</v>
      </c>
    </row>
    <row r="73" spans="2:3" x14ac:dyDescent="0.3">
      <c r="B73" s="28" t="s">
        <v>20</v>
      </c>
      <c r="C73" s="29">
        <v>4</v>
      </c>
    </row>
    <row r="74" spans="2:3" x14ac:dyDescent="0.3">
      <c r="B74" s="26" t="s">
        <v>20</v>
      </c>
      <c r="C74" s="27">
        <v>4</v>
      </c>
    </row>
    <row r="75" spans="2:3" ht="27" customHeight="1" x14ac:dyDescent="0.3">
      <c r="B75" s="28" t="s">
        <v>10</v>
      </c>
      <c r="C75" s="29">
        <v>886</v>
      </c>
    </row>
    <row r="76" spans="2:3" x14ac:dyDescent="0.3">
      <c r="B76" s="26" t="s">
        <v>10</v>
      </c>
      <c r="C76" s="27">
        <v>886</v>
      </c>
    </row>
    <row r="77" spans="2:3" x14ac:dyDescent="0.3">
      <c r="B77" s="28" t="s">
        <v>17</v>
      </c>
      <c r="C77" s="29">
        <v>138</v>
      </c>
    </row>
    <row r="78" spans="2:3" x14ac:dyDescent="0.3">
      <c r="B78" s="26" t="s">
        <v>17</v>
      </c>
      <c r="C78" s="27">
        <v>138</v>
      </c>
    </row>
    <row r="79" spans="2:3" x14ac:dyDescent="0.3">
      <c r="B79" s="28" t="s">
        <v>21</v>
      </c>
      <c r="C79" s="29">
        <v>5</v>
      </c>
    </row>
    <row r="80" spans="2:3" x14ac:dyDescent="0.3">
      <c r="B80" s="26" t="s">
        <v>21</v>
      </c>
      <c r="C80" s="27">
        <v>5</v>
      </c>
    </row>
    <row r="81" spans="2:3" ht="23.4" customHeight="1" thickBot="1" x14ac:dyDescent="0.35">
      <c r="B81" s="30" t="s">
        <v>22</v>
      </c>
      <c r="C81" s="31">
        <v>5399</v>
      </c>
    </row>
  </sheetData>
  <mergeCells count="5">
    <mergeCell ref="B3:H3"/>
    <mergeCell ref="B4:H4"/>
    <mergeCell ref="B9:D9"/>
    <mergeCell ref="F9:H9"/>
    <mergeCell ref="B33:C33"/>
  </mergeCells>
  <conditionalFormatting sqref="D11:D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95CC-52F2-44D5-815D-D5BF24D5BCCC}">
  <sheetPr>
    <tabColor rgb="FF0070C0"/>
  </sheetPr>
  <dimension ref="B2:H125"/>
  <sheetViews>
    <sheetView showGridLines="0" topLeftCell="A88" workbookViewId="0">
      <selection activeCell="B4" sqref="B4:F4"/>
    </sheetView>
  </sheetViews>
  <sheetFormatPr defaultRowHeight="14.4" x14ac:dyDescent="0.3"/>
  <cols>
    <col min="2" max="2" width="49.77734375" customWidth="1"/>
    <col min="3" max="3" width="12.77734375" style="32" customWidth="1"/>
    <col min="4" max="4" width="12.77734375" customWidth="1"/>
    <col min="6" max="6" width="49.77734375" customWidth="1"/>
    <col min="7" max="8" width="12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37</v>
      </c>
      <c r="C3" s="2"/>
      <c r="D3" s="2"/>
      <c r="E3" s="2"/>
      <c r="F3" s="2"/>
      <c r="G3" s="33"/>
      <c r="H3" s="34"/>
    </row>
    <row r="4" spans="2:8" ht="34.950000000000003" customHeight="1" thickBot="1" x14ac:dyDescent="0.35">
      <c r="B4" s="35" t="s">
        <v>1</v>
      </c>
      <c r="C4" s="36"/>
      <c r="D4" s="36"/>
      <c r="E4" s="36"/>
      <c r="F4" s="36"/>
      <c r="G4" s="37"/>
      <c r="H4" s="38"/>
    </row>
    <row r="6" spans="2:8" ht="15" thickBot="1" x14ac:dyDescent="0.35"/>
    <row r="7" spans="2:8" ht="30.6" customHeight="1" thickBot="1" x14ac:dyDescent="0.35">
      <c r="B7" s="3" t="s">
        <v>38</v>
      </c>
      <c r="C7" s="4"/>
      <c r="D7" s="5"/>
      <c r="F7" s="39" t="s">
        <v>39</v>
      </c>
      <c r="G7" s="40"/>
      <c r="H7" s="41"/>
    </row>
    <row r="8" spans="2:8" ht="30" customHeight="1" thickBot="1" x14ac:dyDescent="0.35">
      <c r="B8" s="6" t="s">
        <v>4</v>
      </c>
      <c r="C8" s="42" t="s">
        <v>5</v>
      </c>
      <c r="D8" s="43" t="s">
        <v>6</v>
      </c>
      <c r="F8" s="6" t="s">
        <v>4</v>
      </c>
      <c r="G8" s="7" t="s">
        <v>5</v>
      </c>
      <c r="H8" s="43" t="s">
        <v>6</v>
      </c>
    </row>
    <row r="9" spans="2:8" ht="15" thickBot="1" x14ac:dyDescent="0.35">
      <c r="B9" s="9" t="s">
        <v>40</v>
      </c>
      <c r="C9" s="44">
        <v>5</v>
      </c>
      <c r="D9" s="45">
        <f>C9/$C$36</f>
        <v>1.7117425539198905E-3</v>
      </c>
      <c r="F9" s="9" t="s">
        <v>8</v>
      </c>
      <c r="G9" s="46">
        <v>522</v>
      </c>
      <c r="H9" s="47">
        <f>G9/$G$36</f>
        <v>0.17870592262923657</v>
      </c>
    </row>
    <row r="10" spans="2:8" ht="15" thickBot="1" x14ac:dyDescent="0.35">
      <c r="B10" s="13" t="s">
        <v>41</v>
      </c>
      <c r="C10" s="48">
        <v>6</v>
      </c>
      <c r="D10" s="45">
        <f>C10/$C$36</f>
        <v>2.0540910647038686E-3</v>
      </c>
      <c r="F10" s="13" t="s">
        <v>42</v>
      </c>
      <c r="G10" s="27">
        <v>399</v>
      </c>
      <c r="H10" s="47">
        <f>G10/$G$36</f>
        <v>0.13659705580280726</v>
      </c>
    </row>
    <row r="11" spans="2:8" ht="15" thickBot="1" x14ac:dyDescent="0.35">
      <c r="B11" s="13" t="s">
        <v>7</v>
      </c>
      <c r="C11" s="48">
        <v>29</v>
      </c>
      <c r="D11" s="45">
        <f>C11/$C$36</f>
        <v>9.9281068127353642E-3</v>
      </c>
      <c r="F11" s="13" t="s">
        <v>10</v>
      </c>
      <c r="G11" s="27">
        <v>356</v>
      </c>
      <c r="H11" s="47">
        <f>G11/$G$36</f>
        <v>0.1218760698390962</v>
      </c>
    </row>
    <row r="12" spans="2:8" ht="15" thickBot="1" x14ac:dyDescent="0.35">
      <c r="B12" s="13" t="s">
        <v>43</v>
      </c>
      <c r="C12" s="48">
        <v>19</v>
      </c>
      <c r="D12" s="45">
        <f>C12/$C$36</f>
        <v>6.5046217048955841E-3</v>
      </c>
      <c r="F12" s="13" t="s">
        <v>13</v>
      </c>
      <c r="G12" s="27">
        <v>347</v>
      </c>
      <c r="H12" s="47">
        <f>G12/$G$36</f>
        <v>0.11879493324204039</v>
      </c>
    </row>
    <row r="13" spans="2:8" ht="15" thickBot="1" x14ac:dyDescent="0.35">
      <c r="B13" s="13" t="s">
        <v>9</v>
      </c>
      <c r="C13" s="48">
        <v>126</v>
      </c>
      <c r="D13" s="45">
        <f>C13/$C$36</f>
        <v>4.3135912358781239E-2</v>
      </c>
      <c r="F13" s="13" t="s">
        <v>15</v>
      </c>
      <c r="G13" s="27">
        <v>273</v>
      </c>
      <c r="H13" s="47">
        <f>G13/$G$36</f>
        <v>9.3461143444026021E-2</v>
      </c>
    </row>
    <row r="14" spans="2:8" ht="15" thickBot="1" x14ac:dyDescent="0.35">
      <c r="B14" s="13" t="s">
        <v>44</v>
      </c>
      <c r="C14" s="48">
        <v>4</v>
      </c>
      <c r="D14" s="45">
        <f>C14/$C$36</f>
        <v>1.3693940431359123E-3</v>
      </c>
      <c r="F14" s="13" t="s">
        <v>16</v>
      </c>
      <c r="G14" s="27">
        <v>262</v>
      </c>
      <c r="H14" s="47">
        <f>G14/$G$36</f>
        <v>8.9695309825402261E-2</v>
      </c>
    </row>
    <row r="15" spans="2:8" ht="15" thickBot="1" x14ac:dyDescent="0.35">
      <c r="B15" s="13" t="s">
        <v>11</v>
      </c>
      <c r="C15" s="48">
        <v>40</v>
      </c>
      <c r="D15" s="45">
        <f>C15/$C$36</f>
        <v>1.3693940431359124E-2</v>
      </c>
      <c r="F15" s="13" t="s">
        <v>45</v>
      </c>
      <c r="G15" s="27">
        <v>166</v>
      </c>
      <c r="H15" s="47">
        <f>G15/$G$36</f>
        <v>5.6829852790140363E-2</v>
      </c>
    </row>
    <row r="16" spans="2:8" ht="15" thickBot="1" x14ac:dyDescent="0.35">
      <c r="B16" s="13" t="s">
        <v>12</v>
      </c>
      <c r="C16" s="48">
        <v>7</v>
      </c>
      <c r="D16" s="45">
        <f>C16/$C$36</f>
        <v>2.3964395754878468E-3</v>
      </c>
      <c r="F16" s="13" t="s">
        <v>46</v>
      </c>
      <c r="G16" s="27">
        <v>135</v>
      </c>
      <c r="H16" s="47">
        <f>G16/$G$36</f>
        <v>4.6217048955837045E-2</v>
      </c>
    </row>
    <row r="17" spans="2:8" ht="15" thickBot="1" x14ac:dyDescent="0.35">
      <c r="B17" s="13" t="s">
        <v>14</v>
      </c>
      <c r="C17" s="48">
        <v>85</v>
      </c>
      <c r="D17" s="45">
        <f>C17/$C$36</f>
        <v>2.9099623416638139E-2</v>
      </c>
      <c r="F17" s="13" t="s">
        <v>9</v>
      </c>
      <c r="G17" s="27">
        <v>126</v>
      </c>
      <c r="H17" s="47">
        <f>G17/$G$36</f>
        <v>4.3135912358781239E-2</v>
      </c>
    </row>
    <row r="18" spans="2:8" ht="15" thickBot="1" x14ac:dyDescent="0.35">
      <c r="B18" s="13" t="s">
        <v>47</v>
      </c>
      <c r="C18" s="48">
        <v>11</v>
      </c>
      <c r="D18" s="45">
        <f>C18/$C$36</f>
        <v>3.7658336186237591E-3</v>
      </c>
      <c r="F18" s="13" t="s">
        <v>14</v>
      </c>
      <c r="G18" s="27">
        <v>85</v>
      </c>
      <c r="H18" s="47">
        <f>G18/$G$36</f>
        <v>2.9099623416638139E-2</v>
      </c>
    </row>
    <row r="19" spans="2:8" ht="15" thickBot="1" x14ac:dyDescent="0.35">
      <c r="B19" s="13" t="s">
        <v>8</v>
      </c>
      <c r="C19" s="48">
        <v>522</v>
      </c>
      <c r="D19" s="45">
        <f>C19/$C$36</f>
        <v>0.17870592262923657</v>
      </c>
      <c r="F19" s="13" t="s">
        <v>48</v>
      </c>
      <c r="G19" s="27">
        <v>45</v>
      </c>
      <c r="H19" s="47">
        <f>G19/$G$36</f>
        <v>1.5405682985279013E-2</v>
      </c>
    </row>
    <row r="20" spans="2:8" ht="15" thickBot="1" x14ac:dyDescent="0.35">
      <c r="B20" s="13" t="s">
        <v>46</v>
      </c>
      <c r="C20" s="48">
        <v>135</v>
      </c>
      <c r="D20" s="45">
        <f>C20/$C$36</f>
        <v>4.6217048955837045E-2</v>
      </c>
      <c r="F20" s="13" t="s">
        <v>11</v>
      </c>
      <c r="G20" s="27">
        <v>40</v>
      </c>
      <c r="H20" s="47">
        <f>G20/$G$36</f>
        <v>1.3693940431359124E-2</v>
      </c>
    </row>
    <row r="21" spans="2:8" ht="15" thickBot="1" x14ac:dyDescent="0.35">
      <c r="B21" s="13" t="s">
        <v>16</v>
      </c>
      <c r="C21" s="48">
        <v>262</v>
      </c>
      <c r="D21" s="45">
        <f>C21/$C$36</f>
        <v>8.9695309825402261E-2</v>
      </c>
      <c r="F21" s="13" t="s">
        <v>17</v>
      </c>
      <c r="G21" s="27">
        <v>34</v>
      </c>
      <c r="H21" s="47">
        <f>G21/$G$36</f>
        <v>1.1639849366655255E-2</v>
      </c>
    </row>
    <row r="22" spans="2:8" ht="15" thickBot="1" x14ac:dyDescent="0.35">
      <c r="B22" s="13" t="s">
        <v>49</v>
      </c>
      <c r="C22" s="48">
        <v>18</v>
      </c>
      <c r="D22" s="45">
        <f>C22/$C$36</f>
        <v>6.1622731941116055E-3</v>
      </c>
      <c r="F22" s="13" t="s">
        <v>7</v>
      </c>
      <c r="G22" s="27">
        <v>29</v>
      </c>
      <c r="H22" s="47">
        <f>G22/$G$36</f>
        <v>9.9281068127353642E-3</v>
      </c>
    </row>
    <row r="23" spans="2:8" ht="15" thickBot="1" x14ac:dyDescent="0.35">
      <c r="B23" s="13" t="s">
        <v>15</v>
      </c>
      <c r="C23" s="48">
        <v>273</v>
      </c>
      <c r="D23" s="45">
        <f>C23/$C$36</f>
        <v>9.3461143444026021E-2</v>
      </c>
      <c r="F23" s="13" t="s">
        <v>43</v>
      </c>
      <c r="G23" s="27">
        <v>19</v>
      </c>
      <c r="H23" s="47">
        <f>G23/$G$36</f>
        <v>6.5046217048955841E-3</v>
      </c>
    </row>
    <row r="24" spans="2:8" ht="15" thickBot="1" x14ac:dyDescent="0.35">
      <c r="B24" s="13" t="s">
        <v>13</v>
      </c>
      <c r="C24" s="48">
        <v>347</v>
      </c>
      <c r="D24" s="45">
        <f>C24/$C$36</f>
        <v>0.11879493324204039</v>
      </c>
      <c r="F24" s="13" t="s">
        <v>49</v>
      </c>
      <c r="G24" s="27">
        <v>18</v>
      </c>
      <c r="H24" s="47">
        <f>G24/$G$36</f>
        <v>6.1622731941116055E-3</v>
      </c>
    </row>
    <row r="25" spans="2:8" ht="15" thickBot="1" x14ac:dyDescent="0.35">
      <c r="B25" s="13" t="s">
        <v>48</v>
      </c>
      <c r="C25" s="48">
        <v>45</v>
      </c>
      <c r="D25" s="45">
        <f>C25/$C$36</f>
        <v>1.5405682985279013E-2</v>
      </c>
      <c r="F25" s="13" t="s">
        <v>18</v>
      </c>
      <c r="G25" s="27">
        <v>14</v>
      </c>
      <c r="H25" s="47">
        <f>G25/$G$36</f>
        <v>4.7928791509756936E-3</v>
      </c>
    </row>
    <row r="26" spans="2:8" ht="15" thickBot="1" x14ac:dyDescent="0.35">
      <c r="B26" s="13" t="s">
        <v>18</v>
      </c>
      <c r="C26" s="48">
        <v>14</v>
      </c>
      <c r="D26" s="45">
        <f>C26/$C$36</f>
        <v>4.7928791509756936E-3</v>
      </c>
      <c r="F26" s="13" t="s">
        <v>47</v>
      </c>
      <c r="G26" s="27">
        <v>11</v>
      </c>
      <c r="H26" s="47">
        <f>G26/$G$36</f>
        <v>3.7658336186237591E-3</v>
      </c>
    </row>
    <row r="27" spans="2:8" ht="15" thickBot="1" x14ac:dyDescent="0.35">
      <c r="B27" s="13" t="s">
        <v>50</v>
      </c>
      <c r="C27" s="48">
        <v>2</v>
      </c>
      <c r="D27" s="45">
        <f>C27/$C$36</f>
        <v>6.8469702156795614E-4</v>
      </c>
      <c r="F27" s="13" t="s">
        <v>21</v>
      </c>
      <c r="G27" s="27">
        <v>8</v>
      </c>
      <c r="H27" s="47">
        <f>G27/$G$36</f>
        <v>2.7387880862718246E-3</v>
      </c>
    </row>
    <row r="28" spans="2:8" ht="15" thickBot="1" x14ac:dyDescent="0.35">
      <c r="B28" s="13" t="s">
        <v>19</v>
      </c>
      <c r="C28" s="48">
        <v>4</v>
      </c>
      <c r="D28" s="45">
        <f>C28/$C$36</f>
        <v>1.3693940431359123E-3</v>
      </c>
      <c r="F28" s="13" t="s">
        <v>12</v>
      </c>
      <c r="G28" s="27">
        <v>7</v>
      </c>
      <c r="H28" s="47">
        <f>G28/$G$36</f>
        <v>2.3964395754878468E-3</v>
      </c>
    </row>
    <row r="29" spans="2:8" ht="15" thickBot="1" x14ac:dyDescent="0.35">
      <c r="B29" s="13" t="s">
        <v>20</v>
      </c>
      <c r="C29" s="48">
        <v>3</v>
      </c>
      <c r="D29" s="45">
        <f>C29/$C$36</f>
        <v>1.0270455323519343E-3</v>
      </c>
      <c r="F29" s="13" t="s">
        <v>41</v>
      </c>
      <c r="G29" s="27">
        <v>6</v>
      </c>
      <c r="H29" s="47">
        <f>G29/$G$36</f>
        <v>2.0540910647038686E-3</v>
      </c>
    </row>
    <row r="30" spans="2:8" ht="15" thickBot="1" x14ac:dyDescent="0.35">
      <c r="B30" s="13" t="s">
        <v>10</v>
      </c>
      <c r="C30" s="48">
        <v>356</v>
      </c>
      <c r="D30" s="45">
        <f>C30/$C$36</f>
        <v>0.1218760698390962</v>
      </c>
      <c r="F30" s="13" t="s">
        <v>40</v>
      </c>
      <c r="G30" s="27">
        <v>5</v>
      </c>
      <c r="H30" s="47">
        <f>G30/$G$36</f>
        <v>1.7117425539198905E-3</v>
      </c>
    </row>
    <row r="31" spans="2:8" ht="15" thickBot="1" x14ac:dyDescent="0.35">
      <c r="B31" s="13" t="s">
        <v>17</v>
      </c>
      <c r="C31" s="48">
        <v>34</v>
      </c>
      <c r="D31" s="45">
        <f>C31/$C$36</f>
        <v>1.1639849366655255E-2</v>
      </c>
      <c r="F31" s="13" t="s">
        <v>44</v>
      </c>
      <c r="G31" s="27">
        <v>4</v>
      </c>
      <c r="H31" s="47">
        <f>G31/$G$36</f>
        <v>1.3693940431359123E-3</v>
      </c>
    </row>
    <row r="32" spans="2:8" ht="15" thickBot="1" x14ac:dyDescent="0.35">
      <c r="B32" s="13" t="s">
        <v>45</v>
      </c>
      <c r="C32" s="48">
        <v>166</v>
      </c>
      <c r="D32" s="45">
        <f>C32/$C$36</f>
        <v>5.6829852790140363E-2</v>
      </c>
      <c r="F32" s="13" t="s">
        <v>19</v>
      </c>
      <c r="G32" s="27">
        <v>4</v>
      </c>
      <c r="H32" s="47">
        <f>G32/$G$36</f>
        <v>1.3693940431359123E-3</v>
      </c>
    </row>
    <row r="33" spans="2:8" ht="15" thickBot="1" x14ac:dyDescent="0.35">
      <c r="B33" s="13" t="s">
        <v>42</v>
      </c>
      <c r="C33" s="48">
        <v>399</v>
      </c>
      <c r="D33" s="45">
        <f>C33/$C$36</f>
        <v>0.13659705580280726</v>
      </c>
      <c r="F33" s="13" t="s">
        <v>20</v>
      </c>
      <c r="G33" s="27">
        <v>3</v>
      </c>
      <c r="H33" s="47">
        <f>G33/$G$36</f>
        <v>1.0270455323519343E-3</v>
      </c>
    </row>
    <row r="34" spans="2:8" ht="15" thickBot="1" x14ac:dyDescent="0.35">
      <c r="B34" s="13" t="s">
        <v>51</v>
      </c>
      <c r="C34" s="48">
        <v>1</v>
      </c>
      <c r="D34" s="45">
        <f>C34/$C$36</f>
        <v>3.4234851078397807E-4</v>
      </c>
      <c r="F34" s="13" t="s">
        <v>50</v>
      </c>
      <c r="G34" s="27">
        <v>2</v>
      </c>
      <c r="H34" s="47">
        <f>G34/$G$36</f>
        <v>6.8469702156795614E-4</v>
      </c>
    </row>
    <row r="35" spans="2:8" ht="15" thickBot="1" x14ac:dyDescent="0.35">
      <c r="B35" s="13" t="s">
        <v>21</v>
      </c>
      <c r="C35" s="48">
        <v>8</v>
      </c>
      <c r="D35" s="45">
        <f>C35/$C$36</f>
        <v>2.7387880862718246E-3</v>
      </c>
      <c r="F35" s="13" t="s">
        <v>51</v>
      </c>
      <c r="G35" s="27">
        <v>1</v>
      </c>
      <c r="H35" s="47">
        <f>G35/$G$36</f>
        <v>3.4234851078397807E-4</v>
      </c>
    </row>
    <row r="36" spans="2:8" ht="31.2" customHeight="1" thickBot="1" x14ac:dyDescent="0.35">
      <c r="B36" s="49" t="s">
        <v>22</v>
      </c>
      <c r="C36" s="50">
        <v>2921</v>
      </c>
      <c r="D36" s="51">
        <f>C36/$C$36</f>
        <v>1</v>
      </c>
      <c r="E36" s="18"/>
      <c r="F36" s="49" t="s">
        <v>22</v>
      </c>
      <c r="G36" s="50">
        <v>2921</v>
      </c>
      <c r="H36" s="51">
        <f>G36/$G$36</f>
        <v>1</v>
      </c>
    </row>
    <row r="40" spans="2:8" ht="15" thickBot="1" x14ac:dyDescent="0.35"/>
    <row r="41" spans="2:8" ht="15" thickBot="1" x14ac:dyDescent="0.35">
      <c r="B41" s="52" t="s">
        <v>23</v>
      </c>
      <c r="C41" s="53"/>
    </row>
    <row r="42" spans="2:8" ht="29.4" thickBot="1" x14ac:dyDescent="0.35">
      <c r="B42" s="22" t="s">
        <v>24</v>
      </c>
      <c r="C42" s="23" t="s">
        <v>52</v>
      </c>
    </row>
    <row r="43" spans="2:8" x14ac:dyDescent="0.3">
      <c r="B43" s="24" t="s">
        <v>40</v>
      </c>
      <c r="C43" s="25">
        <v>5</v>
      </c>
    </row>
    <row r="44" spans="2:8" x14ac:dyDescent="0.3">
      <c r="B44" s="26" t="s">
        <v>53</v>
      </c>
      <c r="C44" s="27">
        <v>1</v>
      </c>
    </row>
    <row r="45" spans="2:8" x14ac:dyDescent="0.3">
      <c r="B45" s="26" t="s">
        <v>54</v>
      </c>
      <c r="C45" s="27">
        <v>3</v>
      </c>
    </row>
    <row r="46" spans="2:8" x14ac:dyDescent="0.3">
      <c r="B46" s="26" t="s">
        <v>55</v>
      </c>
      <c r="C46" s="27">
        <v>1</v>
      </c>
    </row>
    <row r="47" spans="2:8" x14ac:dyDescent="0.3">
      <c r="B47" s="28" t="s">
        <v>41</v>
      </c>
      <c r="C47" s="29">
        <v>6</v>
      </c>
    </row>
    <row r="48" spans="2:8" x14ac:dyDescent="0.3">
      <c r="B48" s="26" t="s">
        <v>26</v>
      </c>
      <c r="C48" s="27">
        <v>5</v>
      </c>
    </row>
    <row r="49" spans="2:3" x14ac:dyDescent="0.3">
      <c r="B49" s="26" t="s">
        <v>56</v>
      </c>
      <c r="C49" s="27">
        <v>1</v>
      </c>
    </row>
    <row r="50" spans="2:3" x14ac:dyDescent="0.3">
      <c r="B50" s="28" t="s">
        <v>7</v>
      </c>
      <c r="C50" s="29">
        <v>29</v>
      </c>
    </row>
    <row r="51" spans="2:3" x14ac:dyDescent="0.3">
      <c r="B51" s="26" t="s">
        <v>7</v>
      </c>
      <c r="C51" s="27">
        <v>29</v>
      </c>
    </row>
    <row r="52" spans="2:3" x14ac:dyDescent="0.3">
      <c r="B52" s="28" t="s">
        <v>43</v>
      </c>
      <c r="C52" s="29">
        <v>19</v>
      </c>
    </row>
    <row r="53" spans="2:3" x14ac:dyDescent="0.3">
      <c r="B53" s="26" t="s">
        <v>26</v>
      </c>
      <c r="C53" s="27">
        <v>7</v>
      </c>
    </row>
    <row r="54" spans="2:3" x14ac:dyDescent="0.3">
      <c r="B54" s="26" t="s">
        <v>57</v>
      </c>
      <c r="C54" s="27">
        <v>5</v>
      </c>
    </row>
    <row r="55" spans="2:3" x14ac:dyDescent="0.3">
      <c r="B55" s="26" t="s">
        <v>33</v>
      </c>
      <c r="C55" s="27">
        <v>7</v>
      </c>
    </row>
    <row r="56" spans="2:3" x14ac:dyDescent="0.3">
      <c r="B56" s="28" t="s">
        <v>9</v>
      </c>
      <c r="C56" s="29">
        <v>126</v>
      </c>
    </row>
    <row r="57" spans="2:3" x14ac:dyDescent="0.3">
      <c r="B57" s="26" t="s">
        <v>9</v>
      </c>
      <c r="C57" s="27">
        <v>126</v>
      </c>
    </row>
    <row r="58" spans="2:3" x14ac:dyDescent="0.3">
      <c r="B58" s="28" t="s">
        <v>44</v>
      </c>
      <c r="C58" s="29">
        <v>4</v>
      </c>
    </row>
    <row r="59" spans="2:3" x14ac:dyDescent="0.3">
      <c r="B59" s="26" t="s">
        <v>58</v>
      </c>
      <c r="C59" s="27">
        <v>4</v>
      </c>
    </row>
    <row r="60" spans="2:3" x14ac:dyDescent="0.3">
      <c r="B60" s="28" t="s">
        <v>11</v>
      </c>
      <c r="C60" s="29">
        <v>40</v>
      </c>
    </row>
    <row r="61" spans="2:3" x14ac:dyDescent="0.3">
      <c r="B61" s="26" t="s">
        <v>11</v>
      </c>
      <c r="C61" s="27">
        <v>32</v>
      </c>
    </row>
    <row r="62" spans="2:3" x14ac:dyDescent="0.3">
      <c r="B62" s="26" t="s">
        <v>26</v>
      </c>
      <c r="C62" s="27">
        <v>2</v>
      </c>
    </row>
    <row r="63" spans="2:3" x14ac:dyDescent="0.3">
      <c r="B63" s="26" t="s">
        <v>27</v>
      </c>
      <c r="C63" s="27">
        <v>4</v>
      </c>
    </row>
    <row r="64" spans="2:3" x14ac:dyDescent="0.3">
      <c r="B64" s="26" t="s">
        <v>31</v>
      </c>
      <c r="C64" s="27">
        <v>2</v>
      </c>
    </row>
    <row r="65" spans="2:3" x14ac:dyDescent="0.3">
      <c r="B65" s="28" t="s">
        <v>12</v>
      </c>
      <c r="C65" s="29">
        <v>7</v>
      </c>
    </row>
    <row r="66" spans="2:3" x14ac:dyDescent="0.3">
      <c r="B66" s="26" t="s">
        <v>12</v>
      </c>
      <c r="C66" s="27">
        <v>5</v>
      </c>
    </row>
    <row r="67" spans="2:3" x14ac:dyDescent="0.3">
      <c r="B67" s="26" t="s">
        <v>26</v>
      </c>
      <c r="C67" s="27">
        <v>2</v>
      </c>
    </row>
    <row r="68" spans="2:3" x14ac:dyDescent="0.3">
      <c r="B68" s="28" t="s">
        <v>14</v>
      </c>
      <c r="C68" s="29">
        <v>85</v>
      </c>
    </row>
    <row r="69" spans="2:3" x14ac:dyDescent="0.3">
      <c r="B69" s="26" t="s">
        <v>14</v>
      </c>
      <c r="C69" s="27">
        <v>74</v>
      </c>
    </row>
    <row r="70" spans="2:3" x14ac:dyDescent="0.3">
      <c r="B70" s="26" t="s">
        <v>26</v>
      </c>
      <c r="C70" s="27">
        <v>7</v>
      </c>
    </row>
    <row r="71" spans="2:3" x14ac:dyDescent="0.3">
      <c r="B71" s="26" t="s">
        <v>59</v>
      </c>
      <c r="C71" s="27">
        <v>1</v>
      </c>
    </row>
    <row r="72" spans="2:3" x14ac:dyDescent="0.3">
      <c r="B72" s="26" t="s">
        <v>31</v>
      </c>
      <c r="C72" s="27">
        <v>3</v>
      </c>
    </row>
    <row r="73" spans="2:3" x14ac:dyDescent="0.3">
      <c r="B73" s="28" t="s">
        <v>47</v>
      </c>
      <c r="C73" s="29">
        <v>11</v>
      </c>
    </row>
    <row r="74" spans="2:3" x14ac:dyDescent="0.3">
      <c r="B74" s="26" t="s">
        <v>47</v>
      </c>
      <c r="C74" s="27">
        <v>11</v>
      </c>
    </row>
    <row r="75" spans="2:3" x14ac:dyDescent="0.3">
      <c r="B75" s="28" t="s">
        <v>8</v>
      </c>
      <c r="C75" s="29">
        <v>522</v>
      </c>
    </row>
    <row r="76" spans="2:3" x14ac:dyDescent="0.3">
      <c r="B76" s="26" t="s">
        <v>8</v>
      </c>
      <c r="C76" s="27">
        <v>522</v>
      </c>
    </row>
    <row r="77" spans="2:3" x14ac:dyDescent="0.3">
      <c r="B77" s="28" t="s">
        <v>46</v>
      </c>
      <c r="C77" s="29">
        <v>135</v>
      </c>
    </row>
    <row r="78" spans="2:3" x14ac:dyDescent="0.3">
      <c r="B78" s="26" t="s">
        <v>60</v>
      </c>
      <c r="C78" s="27">
        <v>3</v>
      </c>
    </row>
    <row r="79" spans="2:3" x14ac:dyDescent="0.3">
      <c r="B79" s="26" t="s">
        <v>26</v>
      </c>
      <c r="C79" s="27">
        <v>130</v>
      </c>
    </row>
    <row r="80" spans="2:3" x14ac:dyDescent="0.3">
      <c r="B80" s="26" t="s">
        <v>34</v>
      </c>
      <c r="C80" s="27">
        <v>2</v>
      </c>
    </row>
    <row r="81" spans="2:3" x14ac:dyDescent="0.3">
      <c r="B81" s="28" t="s">
        <v>16</v>
      </c>
      <c r="C81" s="29">
        <v>262</v>
      </c>
    </row>
    <row r="82" spans="2:3" x14ac:dyDescent="0.3">
      <c r="B82" s="26" t="s">
        <v>16</v>
      </c>
      <c r="C82" s="27">
        <v>262</v>
      </c>
    </row>
    <row r="83" spans="2:3" x14ac:dyDescent="0.3">
      <c r="B83" s="28" t="s">
        <v>49</v>
      </c>
      <c r="C83" s="29">
        <v>18</v>
      </c>
    </row>
    <row r="84" spans="2:3" x14ac:dyDescent="0.3">
      <c r="B84" s="26" t="s">
        <v>26</v>
      </c>
      <c r="C84" s="27">
        <v>6</v>
      </c>
    </row>
    <row r="85" spans="2:3" x14ac:dyDescent="0.3">
      <c r="B85" s="26" t="s">
        <v>61</v>
      </c>
      <c r="C85" s="27">
        <v>9</v>
      </c>
    </row>
    <row r="86" spans="2:3" x14ac:dyDescent="0.3">
      <c r="B86" s="26" t="s">
        <v>62</v>
      </c>
      <c r="C86" s="27">
        <v>3</v>
      </c>
    </row>
    <row r="87" spans="2:3" x14ac:dyDescent="0.3">
      <c r="B87" s="28" t="s">
        <v>15</v>
      </c>
      <c r="C87" s="29">
        <v>273</v>
      </c>
    </row>
    <row r="88" spans="2:3" x14ac:dyDescent="0.3">
      <c r="B88" s="26" t="s">
        <v>15</v>
      </c>
      <c r="C88" s="27">
        <v>273</v>
      </c>
    </row>
    <row r="89" spans="2:3" x14ac:dyDescent="0.3">
      <c r="B89" s="28" t="s">
        <v>13</v>
      </c>
      <c r="C89" s="29">
        <v>347</v>
      </c>
    </row>
    <row r="90" spans="2:3" x14ac:dyDescent="0.3">
      <c r="B90" s="26" t="s">
        <v>32</v>
      </c>
      <c r="C90" s="27">
        <v>37</v>
      </c>
    </row>
    <row r="91" spans="2:3" x14ac:dyDescent="0.3">
      <c r="B91" s="26" t="s">
        <v>26</v>
      </c>
      <c r="C91" s="27">
        <v>101</v>
      </c>
    </row>
    <row r="92" spans="2:3" x14ac:dyDescent="0.3">
      <c r="B92" s="26" t="s">
        <v>13</v>
      </c>
      <c r="C92" s="27">
        <v>189</v>
      </c>
    </row>
    <row r="93" spans="2:3" x14ac:dyDescent="0.3">
      <c r="B93" s="26" t="s">
        <v>34</v>
      </c>
      <c r="C93" s="27">
        <v>4</v>
      </c>
    </row>
    <row r="94" spans="2:3" x14ac:dyDescent="0.3">
      <c r="B94" s="26" t="s">
        <v>35</v>
      </c>
      <c r="C94" s="27">
        <v>2</v>
      </c>
    </row>
    <row r="95" spans="2:3" x14ac:dyDescent="0.3">
      <c r="B95" s="26" t="s">
        <v>36</v>
      </c>
      <c r="C95" s="27">
        <v>14</v>
      </c>
    </row>
    <row r="96" spans="2:3" x14ac:dyDescent="0.3">
      <c r="B96" s="28" t="s">
        <v>48</v>
      </c>
      <c r="C96" s="29">
        <v>45</v>
      </c>
    </row>
    <row r="97" spans="2:3" x14ac:dyDescent="0.3">
      <c r="B97" s="26" t="s">
        <v>26</v>
      </c>
      <c r="C97" s="27">
        <v>1</v>
      </c>
    </row>
    <row r="98" spans="2:3" x14ac:dyDescent="0.3">
      <c r="B98" s="26" t="s">
        <v>48</v>
      </c>
      <c r="C98" s="27">
        <v>44</v>
      </c>
    </row>
    <row r="99" spans="2:3" x14ac:dyDescent="0.3">
      <c r="B99" s="28" t="s">
        <v>18</v>
      </c>
      <c r="C99" s="29">
        <v>14</v>
      </c>
    </row>
    <row r="100" spans="2:3" x14ac:dyDescent="0.3">
      <c r="B100" s="26" t="s">
        <v>18</v>
      </c>
      <c r="C100" s="27">
        <v>14</v>
      </c>
    </row>
    <row r="101" spans="2:3" x14ac:dyDescent="0.3">
      <c r="B101" s="28" t="s">
        <v>50</v>
      </c>
      <c r="C101" s="29">
        <v>2</v>
      </c>
    </row>
    <row r="102" spans="2:3" x14ac:dyDescent="0.3">
      <c r="B102" s="26" t="s">
        <v>50</v>
      </c>
      <c r="C102" s="27">
        <v>2</v>
      </c>
    </row>
    <row r="103" spans="2:3" x14ac:dyDescent="0.3">
      <c r="B103" s="28" t="s">
        <v>19</v>
      </c>
      <c r="C103" s="29">
        <v>4</v>
      </c>
    </row>
    <row r="104" spans="2:3" x14ac:dyDescent="0.3">
      <c r="B104" s="26" t="s">
        <v>19</v>
      </c>
      <c r="C104" s="27">
        <v>4</v>
      </c>
    </row>
    <row r="105" spans="2:3" x14ac:dyDescent="0.3">
      <c r="B105" s="28" t="s">
        <v>20</v>
      </c>
      <c r="C105" s="29">
        <v>3</v>
      </c>
    </row>
    <row r="106" spans="2:3" x14ac:dyDescent="0.3">
      <c r="B106" s="26" t="s">
        <v>20</v>
      </c>
      <c r="C106" s="27">
        <v>3</v>
      </c>
    </row>
    <row r="107" spans="2:3" x14ac:dyDescent="0.3">
      <c r="B107" s="28" t="s">
        <v>10</v>
      </c>
      <c r="C107" s="29">
        <v>356</v>
      </c>
    </row>
    <row r="108" spans="2:3" x14ac:dyDescent="0.3">
      <c r="B108" s="26" t="s">
        <v>10</v>
      </c>
      <c r="C108" s="27">
        <v>356</v>
      </c>
    </row>
    <row r="109" spans="2:3" x14ac:dyDescent="0.3">
      <c r="B109" s="28" t="s">
        <v>17</v>
      </c>
      <c r="C109" s="29">
        <v>34</v>
      </c>
    </row>
    <row r="110" spans="2:3" x14ac:dyDescent="0.3">
      <c r="B110" s="26" t="s">
        <v>17</v>
      </c>
      <c r="C110" s="27">
        <v>34</v>
      </c>
    </row>
    <row r="111" spans="2:3" x14ac:dyDescent="0.3">
      <c r="B111" s="28" t="s">
        <v>45</v>
      </c>
      <c r="C111" s="29">
        <v>166</v>
      </c>
    </row>
    <row r="112" spans="2:3" x14ac:dyDescent="0.3">
      <c r="B112" s="26" t="s">
        <v>63</v>
      </c>
      <c r="C112" s="27">
        <v>9</v>
      </c>
    </row>
    <row r="113" spans="2:3" x14ac:dyDescent="0.3">
      <c r="B113" s="26" t="s">
        <v>64</v>
      </c>
      <c r="C113" s="27">
        <v>2</v>
      </c>
    </row>
    <row r="114" spans="2:3" x14ac:dyDescent="0.3">
      <c r="B114" s="26" t="s">
        <v>65</v>
      </c>
      <c r="C114" s="27">
        <v>3</v>
      </c>
    </row>
    <row r="115" spans="2:3" x14ac:dyDescent="0.3">
      <c r="B115" s="26" t="s">
        <v>66</v>
      </c>
      <c r="C115" s="27">
        <v>90</v>
      </c>
    </row>
    <row r="116" spans="2:3" x14ac:dyDescent="0.3">
      <c r="B116" s="26" t="s">
        <v>67</v>
      </c>
      <c r="C116" s="27">
        <v>61</v>
      </c>
    </row>
    <row r="117" spans="2:3" x14ac:dyDescent="0.3">
      <c r="B117" s="26" t="s">
        <v>68</v>
      </c>
      <c r="C117" s="27">
        <v>1</v>
      </c>
    </row>
    <row r="118" spans="2:3" x14ac:dyDescent="0.3">
      <c r="B118" s="28" t="s">
        <v>42</v>
      </c>
      <c r="C118" s="29">
        <v>399</v>
      </c>
    </row>
    <row r="119" spans="2:3" x14ac:dyDescent="0.3">
      <c r="B119" s="26" t="s">
        <v>69</v>
      </c>
      <c r="C119" s="27">
        <v>394</v>
      </c>
    </row>
    <row r="120" spans="2:3" x14ac:dyDescent="0.3">
      <c r="B120" s="26" t="s">
        <v>21</v>
      </c>
      <c r="C120" s="27">
        <v>5</v>
      </c>
    </row>
    <row r="121" spans="2:3" x14ac:dyDescent="0.3">
      <c r="B121" s="28" t="s">
        <v>51</v>
      </c>
      <c r="C121" s="29">
        <v>1</v>
      </c>
    </row>
    <row r="122" spans="2:3" x14ac:dyDescent="0.3">
      <c r="B122" s="26" t="s">
        <v>51</v>
      </c>
      <c r="C122" s="27">
        <v>1</v>
      </c>
    </row>
    <row r="123" spans="2:3" x14ac:dyDescent="0.3">
      <c r="B123" s="28" t="s">
        <v>21</v>
      </c>
      <c r="C123" s="29">
        <v>8</v>
      </c>
    </row>
    <row r="124" spans="2:3" x14ac:dyDescent="0.3">
      <c r="B124" s="26" t="s">
        <v>21</v>
      </c>
      <c r="C124" s="27">
        <v>8</v>
      </c>
    </row>
    <row r="125" spans="2:3" ht="23.4" customHeight="1" thickBot="1" x14ac:dyDescent="0.35">
      <c r="B125" s="30" t="s">
        <v>22</v>
      </c>
      <c r="C125" s="31">
        <v>2921</v>
      </c>
    </row>
  </sheetData>
  <mergeCells count="5">
    <mergeCell ref="B3:F3"/>
    <mergeCell ref="B4:F4"/>
    <mergeCell ref="B7:D7"/>
    <mergeCell ref="F7:H7"/>
    <mergeCell ref="B41:C41"/>
  </mergeCells>
  <conditionalFormatting sqref="D9:D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14CE-C4EE-45E6-8184-8FB1BDE16920}">
  <sheetPr>
    <tabColor rgb="FF00B0F0"/>
  </sheetPr>
  <dimension ref="C2:O22"/>
  <sheetViews>
    <sheetView showGridLines="0" topLeftCell="B1" workbookViewId="0">
      <selection activeCell="E43" sqref="E43"/>
    </sheetView>
  </sheetViews>
  <sheetFormatPr defaultRowHeight="14.4" x14ac:dyDescent="0.3"/>
  <cols>
    <col min="3" max="3" width="28.44140625" bestFit="1" customWidth="1"/>
    <col min="4" max="11" width="15.77734375" customWidth="1"/>
    <col min="12" max="12" width="14.109375" customWidth="1"/>
    <col min="13" max="13" width="13.109375" customWidth="1"/>
    <col min="260" max="260" width="28.44140625" bestFit="1" customWidth="1"/>
    <col min="261" max="267" width="15.77734375" customWidth="1"/>
    <col min="268" max="268" width="14.109375" customWidth="1"/>
    <col min="269" max="269" width="13.109375" customWidth="1"/>
    <col min="516" max="516" width="28.44140625" bestFit="1" customWidth="1"/>
    <col min="517" max="523" width="15.77734375" customWidth="1"/>
    <col min="524" max="524" width="14.109375" customWidth="1"/>
    <col min="525" max="525" width="13.109375" customWidth="1"/>
    <col min="772" max="772" width="28.44140625" bestFit="1" customWidth="1"/>
    <col min="773" max="779" width="15.77734375" customWidth="1"/>
    <col min="780" max="780" width="14.109375" customWidth="1"/>
    <col min="781" max="781" width="13.109375" customWidth="1"/>
    <col min="1028" max="1028" width="28.44140625" bestFit="1" customWidth="1"/>
    <col min="1029" max="1035" width="15.77734375" customWidth="1"/>
    <col min="1036" max="1036" width="14.109375" customWidth="1"/>
    <col min="1037" max="1037" width="13.109375" customWidth="1"/>
    <col min="1284" max="1284" width="28.44140625" bestFit="1" customWidth="1"/>
    <col min="1285" max="1291" width="15.77734375" customWidth="1"/>
    <col min="1292" max="1292" width="14.109375" customWidth="1"/>
    <col min="1293" max="1293" width="13.109375" customWidth="1"/>
    <col min="1540" max="1540" width="28.44140625" bestFit="1" customWidth="1"/>
    <col min="1541" max="1547" width="15.77734375" customWidth="1"/>
    <col min="1548" max="1548" width="14.109375" customWidth="1"/>
    <col min="1549" max="1549" width="13.109375" customWidth="1"/>
    <col min="1796" max="1796" width="28.44140625" bestFit="1" customWidth="1"/>
    <col min="1797" max="1803" width="15.77734375" customWidth="1"/>
    <col min="1804" max="1804" width="14.109375" customWidth="1"/>
    <col min="1805" max="1805" width="13.109375" customWidth="1"/>
    <col min="2052" max="2052" width="28.44140625" bestFit="1" customWidth="1"/>
    <col min="2053" max="2059" width="15.77734375" customWidth="1"/>
    <col min="2060" max="2060" width="14.109375" customWidth="1"/>
    <col min="2061" max="2061" width="13.109375" customWidth="1"/>
    <col min="2308" max="2308" width="28.44140625" bestFit="1" customWidth="1"/>
    <col min="2309" max="2315" width="15.77734375" customWidth="1"/>
    <col min="2316" max="2316" width="14.109375" customWidth="1"/>
    <col min="2317" max="2317" width="13.109375" customWidth="1"/>
    <col min="2564" max="2564" width="28.44140625" bestFit="1" customWidth="1"/>
    <col min="2565" max="2571" width="15.77734375" customWidth="1"/>
    <col min="2572" max="2572" width="14.109375" customWidth="1"/>
    <col min="2573" max="2573" width="13.109375" customWidth="1"/>
    <col min="2820" max="2820" width="28.44140625" bestFit="1" customWidth="1"/>
    <col min="2821" max="2827" width="15.77734375" customWidth="1"/>
    <col min="2828" max="2828" width="14.109375" customWidth="1"/>
    <col min="2829" max="2829" width="13.109375" customWidth="1"/>
    <col min="3076" max="3076" width="28.44140625" bestFit="1" customWidth="1"/>
    <col min="3077" max="3083" width="15.77734375" customWidth="1"/>
    <col min="3084" max="3084" width="14.109375" customWidth="1"/>
    <col min="3085" max="3085" width="13.109375" customWidth="1"/>
    <col min="3332" max="3332" width="28.44140625" bestFit="1" customWidth="1"/>
    <col min="3333" max="3339" width="15.77734375" customWidth="1"/>
    <col min="3340" max="3340" width="14.109375" customWidth="1"/>
    <col min="3341" max="3341" width="13.109375" customWidth="1"/>
    <col min="3588" max="3588" width="28.44140625" bestFit="1" customWidth="1"/>
    <col min="3589" max="3595" width="15.77734375" customWidth="1"/>
    <col min="3596" max="3596" width="14.109375" customWidth="1"/>
    <col min="3597" max="3597" width="13.109375" customWidth="1"/>
    <col min="3844" max="3844" width="28.44140625" bestFit="1" customWidth="1"/>
    <col min="3845" max="3851" width="15.77734375" customWidth="1"/>
    <col min="3852" max="3852" width="14.109375" customWidth="1"/>
    <col min="3853" max="3853" width="13.109375" customWidth="1"/>
    <col min="4100" max="4100" width="28.44140625" bestFit="1" customWidth="1"/>
    <col min="4101" max="4107" width="15.77734375" customWidth="1"/>
    <col min="4108" max="4108" width="14.109375" customWidth="1"/>
    <col min="4109" max="4109" width="13.109375" customWidth="1"/>
    <col min="4356" max="4356" width="28.44140625" bestFit="1" customWidth="1"/>
    <col min="4357" max="4363" width="15.77734375" customWidth="1"/>
    <col min="4364" max="4364" width="14.109375" customWidth="1"/>
    <col min="4365" max="4365" width="13.109375" customWidth="1"/>
    <col min="4612" max="4612" width="28.44140625" bestFit="1" customWidth="1"/>
    <col min="4613" max="4619" width="15.77734375" customWidth="1"/>
    <col min="4620" max="4620" width="14.109375" customWidth="1"/>
    <col min="4621" max="4621" width="13.109375" customWidth="1"/>
    <col min="4868" max="4868" width="28.44140625" bestFit="1" customWidth="1"/>
    <col min="4869" max="4875" width="15.77734375" customWidth="1"/>
    <col min="4876" max="4876" width="14.109375" customWidth="1"/>
    <col min="4877" max="4877" width="13.109375" customWidth="1"/>
    <col min="5124" max="5124" width="28.44140625" bestFit="1" customWidth="1"/>
    <col min="5125" max="5131" width="15.77734375" customWidth="1"/>
    <col min="5132" max="5132" width="14.109375" customWidth="1"/>
    <col min="5133" max="5133" width="13.109375" customWidth="1"/>
    <col min="5380" max="5380" width="28.44140625" bestFit="1" customWidth="1"/>
    <col min="5381" max="5387" width="15.77734375" customWidth="1"/>
    <col min="5388" max="5388" width="14.109375" customWidth="1"/>
    <col min="5389" max="5389" width="13.109375" customWidth="1"/>
    <col min="5636" max="5636" width="28.44140625" bestFit="1" customWidth="1"/>
    <col min="5637" max="5643" width="15.77734375" customWidth="1"/>
    <col min="5644" max="5644" width="14.109375" customWidth="1"/>
    <col min="5645" max="5645" width="13.109375" customWidth="1"/>
    <col min="5892" max="5892" width="28.44140625" bestFit="1" customWidth="1"/>
    <col min="5893" max="5899" width="15.77734375" customWidth="1"/>
    <col min="5900" max="5900" width="14.109375" customWidth="1"/>
    <col min="5901" max="5901" width="13.109375" customWidth="1"/>
    <col min="6148" max="6148" width="28.44140625" bestFit="1" customWidth="1"/>
    <col min="6149" max="6155" width="15.77734375" customWidth="1"/>
    <col min="6156" max="6156" width="14.109375" customWidth="1"/>
    <col min="6157" max="6157" width="13.109375" customWidth="1"/>
    <col min="6404" max="6404" width="28.44140625" bestFit="1" customWidth="1"/>
    <col min="6405" max="6411" width="15.77734375" customWidth="1"/>
    <col min="6412" max="6412" width="14.109375" customWidth="1"/>
    <col min="6413" max="6413" width="13.109375" customWidth="1"/>
    <col min="6660" max="6660" width="28.44140625" bestFit="1" customWidth="1"/>
    <col min="6661" max="6667" width="15.77734375" customWidth="1"/>
    <col min="6668" max="6668" width="14.109375" customWidth="1"/>
    <col min="6669" max="6669" width="13.109375" customWidth="1"/>
    <col min="6916" max="6916" width="28.44140625" bestFit="1" customWidth="1"/>
    <col min="6917" max="6923" width="15.77734375" customWidth="1"/>
    <col min="6924" max="6924" width="14.109375" customWidth="1"/>
    <col min="6925" max="6925" width="13.109375" customWidth="1"/>
    <col min="7172" max="7172" width="28.44140625" bestFit="1" customWidth="1"/>
    <col min="7173" max="7179" width="15.77734375" customWidth="1"/>
    <col min="7180" max="7180" width="14.109375" customWidth="1"/>
    <col min="7181" max="7181" width="13.109375" customWidth="1"/>
    <col min="7428" max="7428" width="28.44140625" bestFit="1" customWidth="1"/>
    <col min="7429" max="7435" width="15.77734375" customWidth="1"/>
    <col min="7436" max="7436" width="14.109375" customWidth="1"/>
    <col min="7437" max="7437" width="13.109375" customWidth="1"/>
    <col min="7684" max="7684" width="28.44140625" bestFit="1" customWidth="1"/>
    <col min="7685" max="7691" width="15.77734375" customWidth="1"/>
    <col min="7692" max="7692" width="14.109375" customWidth="1"/>
    <col min="7693" max="7693" width="13.109375" customWidth="1"/>
    <col min="7940" max="7940" width="28.44140625" bestFit="1" customWidth="1"/>
    <col min="7941" max="7947" width="15.77734375" customWidth="1"/>
    <col min="7948" max="7948" width="14.109375" customWidth="1"/>
    <col min="7949" max="7949" width="13.109375" customWidth="1"/>
    <col min="8196" max="8196" width="28.44140625" bestFit="1" customWidth="1"/>
    <col min="8197" max="8203" width="15.77734375" customWidth="1"/>
    <col min="8204" max="8204" width="14.109375" customWidth="1"/>
    <col min="8205" max="8205" width="13.109375" customWidth="1"/>
    <col min="8452" max="8452" width="28.44140625" bestFit="1" customWidth="1"/>
    <col min="8453" max="8459" width="15.77734375" customWidth="1"/>
    <col min="8460" max="8460" width="14.109375" customWidth="1"/>
    <col min="8461" max="8461" width="13.109375" customWidth="1"/>
    <col min="8708" max="8708" width="28.44140625" bestFit="1" customWidth="1"/>
    <col min="8709" max="8715" width="15.77734375" customWidth="1"/>
    <col min="8716" max="8716" width="14.109375" customWidth="1"/>
    <col min="8717" max="8717" width="13.109375" customWidth="1"/>
    <col min="8964" max="8964" width="28.44140625" bestFit="1" customWidth="1"/>
    <col min="8965" max="8971" width="15.77734375" customWidth="1"/>
    <col min="8972" max="8972" width="14.109375" customWidth="1"/>
    <col min="8973" max="8973" width="13.109375" customWidth="1"/>
    <col min="9220" max="9220" width="28.44140625" bestFit="1" customWidth="1"/>
    <col min="9221" max="9227" width="15.77734375" customWidth="1"/>
    <col min="9228" max="9228" width="14.109375" customWidth="1"/>
    <col min="9229" max="9229" width="13.109375" customWidth="1"/>
    <col min="9476" max="9476" width="28.44140625" bestFit="1" customWidth="1"/>
    <col min="9477" max="9483" width="15.77734375" customWidth="1"/>
    <col min="9484" max="9484" width="14.109375" customWidth="1"/>
    <col min="9485" max="9485" width="13.109375" customWidth="1"/>
    <col min="9732" max="9732" width="28.44140625" bestFit="1" customWidth="1"/>
    <col min="9733" max="9739" width="15.77734375" customWidth="1"/>
    <col min="9740" max="9740" width="14.109375" customWidth="1"/>
    <col min="9741" max="9741" width="13.109375" customWidth="1"/>
    <col min="9988" max="9988" width="28.44140625" bestFit="1" customWidth="1"/>
    <col min="9989" max="9995" width="15.77734375" customWidth="1"/>
    <col min="9996" max="9996" width="14.109375" customWidth="1"/>
    <col min="9997" max="9997" width="13.109375" customWidth="1"/>
    <col min="10244" max="10244" width="28.44140625" bestFit="1" customWidth="1"/>
    <col min="10245" max="10251" width="15.77734375" customWidth="1"/>
    <col min="10252" max="10252" width="14.109375" customWidth="1"/>
    <col min="10253" max="10253" width="13.109375" customWidth="1"/>
    <col min="10500" max="10500" width="28.44140625" bestFit="1" customWidth="1"/>
    <col min="10501" max="10507" width="15.77734375" customWidth="1"/>
    <col min="10508" max="10508" width="14.109375" customWidth="1"/>
    <col min="10509" max="10509" width="13.109375" customWidth="1"/>
    <col min="10756" max="10756" width="28.44140625" bestFit="1" customWidth="1"/>
    <col min="10757" max="10763" width="15.77734375" customWidth="1"/>
    <col min="10764" max="10764" width="14.109375" customWidth="1"/>
    <col min="10765" max="10765" width="13.109375" customWidth="1"/>
    <col min="11012" max="11012" width="28.44140625" bestFit="1" customWidth="1"/>
    <col min="11013" max="11019" width="15.77734375" customWidth="1"/>
    <col min="11020" max="11020" width="14.109375" customWidth="1"/>
    <col min="11021" max="11021" width="13.109375" customWidth="1"/>
    <col min="11268" max="11268" width="28.44140625" bestFit="1" customWidth="1"/>
    <col min="11269" max="11275" width="15.77734375" customWidth="1"/>
    <col min="11276" max="11276" width="14.109375" customWidth="1"/>
    <col min="11277" max="11277" width="13.109375" customWidth="1"/>
    <col min="11524" max="11524" width="28.44140625" bestFit="1" customWidth="1"/>
    <col min="11525" max="11531" width="15.77734375" customWidth="1"/>
    <col min="11532" max="11532" width="14.109375" customWidth="1"/>
    <col min="11533" max="11533" width="13.109375" customWidth="1"/>
    <col min="11780" max="11780" width="28.44140625" bestFit="1" customWidth="1"/>
    <col min="11781" max="11787" width="15.77734375" customWidth="1"/>
    <col min="11788" max="11788" width="14.109375" customWidth="1"/>
    <col min="11789" max="11789" width="13.109375" customWidth="1"/>
    <col min="12036" max="12036" width="28.44140625" bestFit="1" customWidth="1"/>
    <col min="12037" max="12043" width="15.77734375" customWidth="1"/>
    <col min="12044" max="12044" width="14.109375" customWidth="1"/>
    <col min="12045" max="12045" width="13.109375" customWidth="1"/>
    <col min="12292" max="12292" width="28.44140625" bestFit="1" customWidth="1"/>
    <col min="12293" max="12299" width="15.77734375" customWidth="1"/>
    <col min="12300" max="12300" width="14.109375" customWidth="1"/>
    <col min="12301" max="12301" width="13.109375" customWidth="1"/>
    <col min="12548" max="12548" width="28.44140625" bestFit="1" customWidth="1"/>
    <col min="12549" max="12555" width="15.77734375" customWidth="1"/>
    <col min="12556" max="12556" width="14.109375" customWidth="1"/>
    <col min="12557" max="12557" width="13.109375" customWidth="1"/>
    <col min="12804" max="12804" width="28.44140625" bestFit="1" customWidth="1"/>
    <col min="12805" max="12811" width="15.77734375" customWidth="1"/>
    <col min="12812" max="12812" width="14.109375" customWidth="1"/>
    <col min="12813" max="12813" width="13.109375" customWidth="1"/>
    <col min="13060" max="13060" width="28.44140625" bestFit="1" customWidth="1"/>
    <col min="13061" max="13067" width="15.77734375" customWidth="1"/>
    <col min="13068" max="13068" width="14.109375" customWidth="1"/>
    <col min="13069" max="13069" width="13.109375" customWidth="1"/>
    <col min="13316" max="13316" width="28.44140625" bestFit="1" customWidth="1"/>
    <col min="13317" max="13323" width="15.77734375" customWidth="1"/>
    <col min="13324" max="13324" width="14.109375" customWidth="1"/>
    <col min="13325" max="13325" width="13.109375" customWidth="1"/>
    <col min="13572" max="13572" width="28.44140625" bestFit="1" customWidth="1"/>
    <col min="13573" max="13579" width="15.77734375" customWidth="1"/>
    <col min="13580" max="13580" width="14.109375" customWidth="1"/>
    <col min="13581" max="13581" width="13.109375" customWidth="1"/>
    <col min="13828" max="13828" width="28.44140625" bestFit="1" customWidth="1"/>
    <col min="13829" max="13835" width="15.77734375" customWidth="1"/>
    <col min="13836" max="13836" width="14.109375" customWidth="1"/>
    <col min="13837" max="13837" width="13.109375" customWidth="1"/>
    <col min="14084" max="14084" width="28.44140625" bestFit="1" customWidth="1"/>
    <col min="14085" max="14091" width="15.77734375" customWidth="1"/>
    <col min="14092" max="14092" width="14.109375" customWidth="1"/>
    <col min="14093" max="14093" width="13.109375" customWidth="1"/>
    <col min="14340" max="14340" width="28.44140625" bestFit="1" customWidth="1"/>
    <col min="14341" max="14347" width="15.77734375" customWidth="1"/>
    <col min="14348" max="14348" width="14.109375" customWidth="1"/>
    <col min="14349" max="14349" width="13.109375" customWidth="1"/>
    <col min="14596" max="14596" width="28.44140625" bestFit="1" customWidth="1"/>
    <col min="14597" max="14603" width="15.77734375" customWidth="1"/>
    <col min="14604" max="14604" width="14.109375" customWidth="1"/>
    <col min="14605" max="14605" width="13.109375" customWidth="1"/>
    <col min="14852" max="14852" width="28.44140625" bestFit="1" customWidth="1"/>
    <col min="14853" max="14859" width="15.77734375" customWidth="1"/>
    <col min="14860" max="14860" width="14.109375" customWidth="1"/>
    <col min="14861" max="14861" width="13.109375" customWidth="1"/>
    <col min="15108" max="15108" width="28.44140625" bestFit="1" customWidth="1"/>
    <col min="15109" max="15115" width="15.77734375" customWidth="1"/>
    <col min="15116" max="15116" width="14.109375" customWidth="1"/>
    <col min="15117" max="15117" width="13.109375" customWidth="1"/>
    <col min="15364" max="15364" width="28.44140625" bestFit="1" customWidth="1"/>
    <col min="15365" max="15371" width="15.77734375" customWidth="1"/>
    <col min="15372" max="15372" width="14.109375" customWidth="1"/>
    <col min="15373" max="15373" width="13.109375" customWidth="1"/>
    <col min="15620" max="15620" width="28.44140625" bestFit="1" customWidth="1"/>
    <col min="15621" max="15627" width="15.77734375" customWidth="1"/>
    <col min="15628" max="15628" width="14.109375" customWidth="1"/>
    <col min="15629" max="15629" width="13.109375" customWidth="1"/>
    <col min="15876" max="15876" width="28.44140625" bestFit="1" customWidth="1"/>
    <col min="15877" max="15883" width="15.77734375" customWidth="1"/>
    <col min="15884" max="15884" width="14.109375" customWidth="1"/>
    <col min="15885" max="15885" width="13.109375" customWidth="1"/>
    <col min="16132" max="16132" width="28.44140625" bestFit="1" customWidth="1"/>
    <col min="16133" max="16139" width="15.77734375" customWidth="1"/>
    <col min="16140" max="16140" width="14.109375" customWidth="1"/>
    <col min="16141" max="16141" width="13.109375" customWidth="1"/>
  </cols>
  <sheetData>
    <row r="2" spans="3:13" ht="15" thickBot="1" x14ac:dyDescent="0.35"/>
    <row r="3" spans="3:13" ht="39.6" customHeight="1" x14ac:dyDescent="0.3">
      <c r="C3" s="1" t="s">
        <v>70</v>
      </c>
      <c r="D3" s="2"/>
      <c r="E3" s="2"/>
      <c r="F3" s="2"/>
      <c r="G3" s="2"/>
      <c r="H3" s="2"/>
      <c r="I3" s="2"/>
      <c r="J3" s="2"/>
      <c r="K3" s="54"/>
      <c r="L3" s="33"/>
      <c r="M3" s="34"/>
    </row>
    <row r="4" spans="3:13" ht="39.6" customHeight="1" thickBot="1" x14ac:dyDescent="0.35">
      <c r="C4" s="35" t="s">
        <v>1</v>
      </c>
      <c r="D4" s="36"/>
      <c r="E4" s="36"/>
      <c r="F4" s="36"/>
      <c r="G4" s="36"/>
      <c r="H4" s="36"/>
      <c r="I4" s="36"/>
      <c r="J4" s="36"/>
      <c r="K4" s="55"/>
      <c r="L4" s="37"/>
      <c r="M4" s="38"/>
    </row>
    <row r="6" spans="3:13" ht="15" thickBot="1" x14ac:dyDescent="0.35"/>
    <row r="7" spans="3:13" ht="23.4" customHeight="1" thickBot="1" x14ac:dyDescent="0.35">
      <c r="C7" s="3" t="s">
        <v>71</v>
      </c>
      <c r="D7" s="4"/>
      <c r="E7" s="4"/>
      <c r="F7" s="4"/>
      <c r="G7" s="4"/>
      <c r="H7" s="4"/>
      <c r="I7" s="4"/>
      <c r="J7" s="4"/>
      <c r="K7" s="4"/>
      <c r="L7" s="4"/>
      <c r="M7" s="5"/>
    </row>
    <row r="8" spans="3:13" ht="19.8" customHeight="1" thickBot="1" x14ac:dyDescent="0.35">
      <c r="C8" s="56" t="s">
        <v>72</v>
      </c>
      <c r="D8" s="57" t="s">
        <v>73</v>
      </c>
      <c r="E8" s="58"/>
      <c r="F8" s="58"/>
      <c r="G8" s="58"/>
      <c r="H8" s="58"/>
      <c r="I8" s="58"/>
      <c r="J8" s="58"/>
      <c r="K8" s="58"/>
      <c r="L8" s="59"/>
      <c r="M8" s="60" t="s">
        <v>74</v>
      </c>
    </row>
    <row r="9" spans="3:13" ht="41.4" customHeight="1" thickBot="1" x14ac:dyDescent="0.35">
      <c r="C9" s="61"/>
      <c r="D9" s="62" t="s">
        <v>75</v>
      </c>
      <c r="E9" s="63" t="s">
        <v>76</v>
      </c>
      <c r="F9" s="63" t="s">
        <v>77</v>
      </c>
      <c r="G9" s="63" t="s">
        <v>78</v>
      </c>
      <c r="H9" s="63" t="s">
        <v>79</v>
      </c>
      <c r="I9" s="63" t="s">
        <v>80</v>
      </c>
      <c r="J9" s="64" t="s">
        <v>81</v>
      </c>
      <c r="K9" s="64" t="s">
        <v>82</v>
      </c>
      <c r="L9" s="65" t="s">
        <v>83</v>
      </c>
      <c r="M9" s="66"/>
    </row>
    <row r="10" spans="3:13" ht="18" customHeight="1" thickBot="1" x14ac:dyDescent="0.35">
      <c r="C10" s="67" t="s">
        <v>84</v>
      </c>
      <c r="D10" s="68"/>
      <c r="E10" s="69"/>
      <c r="F10" s="69"/>
      <c r="G10" s="69"/>
      <c r="H10" s="69"/>
      <c r="I10" s="69">
        <v>5</v>
      </c>
      <c r="J10" s="69">
        <v>4</v>
      </c>
      <c r="K10" s="69"/>
      <c r="L10" s="70">
        <f>SUM(D10:K10)</f>
        <v>9</v>
      </c>
      <c r="M10" s="71">
        <f t="shared" ref="M10:M17" si="0">D10/L10</f>
        <v>0</v>
      </c>
    </row>
    <row r="11" spans="3:13" ht="18" customHeight="1" thickBot="1" x14ac:dyDescent="0.35">
      <c r="C11" s="72" t="s">
        <v>85</v>
      </c>
      <c r="D11" s="73">
        <v>1864</v>
      </c>
      <c r="E11" s="74"/>
      <c r="F11" s="74"/>
      <c r="G11" s="74"/>
      <c r="H11" s="74">
        <v>2</v>
      </c>
      <c r="I11" s="74"/>
      <c r="J11" s="74"/>
      <c r="K11" s="74">
        <v>1</v>
      </c>
      <c r="L11" s="75">
        <f t="shared" ref="L11:L13" si="1">SUM(D11:K11)</f>
        <v>1867</v>
      </c>
      <c r="M11" s="71">
        <f t="shared" si="0"/>
        <v>0.998393144081414</v>
      </c>
    </row>
    <row r="12" spans="3:13" ht="18" customHeight="1" thickBot="1" x14ac:dyDescent="0.35">
      <c r="C12" s="72" t="s">
        <v>86</v>
      </c>
      <c r="D12" s="73">
        <v>1037</v>
      </c>
      <c r="E12" s="74">
        <v>23</v>
      </c>
      <c r="F12" s="74"/>
      <c r="G12" s="74"/>
      <c r="H12" s="74">
        <v>9</v>
      </c>
      <c r="I12" s="74">
        <v>23</v>
      </c>
      <c r="J12" s="74">
        <v>2</v>
      </c>
      <c r="K12" s="74"/>
      <c r="L12" s="75">
        <f t="shared" si="1"/>
        <v>1094</v>
      </c>
      <c r="M12" s="71">
        <f t="shared" si="0"/>
        <v>0.94789762340036565</v>
      </c>
    </row>
    <row r="13" spans="3:13" ht="18" customHeight="1" thickBot="1" x14ac:dyDescent="0.35">
      <c r="C13" s="72" t="s">
        <v>21</v>
      </c>
      <c r="D13" s="73">
        <v>2</v>
      </c>
      <c r="E13" s="74"/>
      <c r="F13" s="74"/>
      <c r="G13" s="74"/>
      <c r="H13" s="74"/>
      <c r="I13" s="74"/>
      <c r="J13" s="74"/>
      <c r="K13" s="74"/>
      <c r="L13" s="75">
        <f t="shared" si="1"/>
        <v>2</v>
      </c>
      <c r="M13" s="71">
        <f t="shared" si="0"/>
        <v>1</v>
      </c>
    </row>
    <row r="14" spans="3:13" ht="18" customHeight="1" thickBot="1" x14ac:dyDescent="0.35">
      <c r="C14" s="76" t="s">
        <v>87</v>
      </c>
      <c r="D14" s="73">
        <v>18</v>
      </c>
      <c r="E14" s="74"/>
      <c r="F14" s="74"/>
      <c r="G14" s="74"/>
      <c r="H14" s="74"/>
      <c r="I14" s="74"/>
      <c r="J14" s="74"/>
      <c r="K14" s="74"/>
      <c r="L14" s="75">
        <f>SUM(D14:K14)</f>
        <v>18</v>
      </c>
      <c r="M14" s="71">
        <f t="shared" si="0"/>
        <v>1</v>
      </c>
    </row>
    <row r="15" spans="3:13" ht="18" customHeight="1" thickBot="1" x14ac:dyDescent="0.35">
      <c r="C15" s="76" t="s">
        <v>88</v>
      </c>
      <c r="D15" s="73"/>
      <c r="E15" s="74"/>
      <c r="F15" s="74"/>
      <c r="G15" s="74"/>
      <c r="H15" s="74"/>
      <c r="I15" s="74">
        <v>1</v>
      </c>
      <c r="J15" s="74"/>
      <c r="K15" s="74"/>
      <c r="L15" s="75">
        <f>SUM(D15:K15)</f>
        <v>1</v>
      </c>
      <c r="M15" s="71">
        <f t="shared" si="0"/>
        <v>0</v>
      </c>
    </row>
    <row r="16" spans="3:13" ht="18" customHeight="1" thickBot="1" x14ac:dyDescent="0.35">
      <c r="C16" s="76" t="s">
        <v>89</v>
      </c>
      <c r="D16" s="73"/>
      <c r="E16" s="74"/>
      <c r="F16" s="74"/>
      <c r="G16" s="74"/>
      <c r="H16" s="74"/>
      <c r="I16" s="74">
        <v>1</v>
      </c>
      <c r="J16" s="74">
        <v>1</v>
      </c>
      <c r="K16" s="74"/>
      <c r="L16" s="75">
        <f>SUM(D16:K16)</f>
        <v>2</v>
      </c>
      <c r="M16" s="71">
        <f t="shared" si="0"/>
        <v>0</v>
      </c>
    </row>
    <row r="17" spans="3:15" ht="18" customHeight="1" thickBot="1" x14ac:dyDescent="0.35">
      <c r="C17" s="76" t="s">
        <v>90</v>
      </c>
      <c r="D17" s="77"/>
      <c r="E17" s="78"/>
      <c r="F17" s="78"/>
      <c r="G17" s="78"/>
      <c r="H17" s="78"/>
      <c r="I17" s="78">
        <v>1</v>
      </c>
      <c r="J17" s="78"/>
      <c r="K17" s="78"/>
      <c r="L17" s="79">
        <f>SUM(D17:K17)</f>
        <v>1</v>
      </c>
      <c r="M17" s="80">
        <f t="shared" si="0"/>
        <v>0</v>
      </c>
    </row>
    <row r="18" spans="3:15" s="85" customFormat="1" ht="30" customHeight="1" thickBot="1" x14ac:dyDescent="0.35">
      <c r="C18" s="81" t="s">
        <v>91</v>
      </c>
      <c r="D18" s="82">
        <v>2921</v>
      </c>
      <c r="E18" s="82">
        <v>23</v>
      </c>
      <c r="F18" s="82">
        <f t="shared" ref="F18:N18" si="2">SUM(F10:F17)</f>
        <v>0</v>
      </c>
      <c r="G18" s="82">
        <f t="shared" si="2"/>
        <v>0</v>
      </c>
      <c r="H18" s="82">
        <v>11</v>
      </c>
      <c r="I18" s="82">
        <v>31</v>
      </c>
      <c r="J18" s="82">
        <v>7</v>
      </c>
      <c r="K18" s="82">
        <v>1</v>
      </c>
      <c r="L18" s="83">
        <f t="shared" si="2"/>
        <v>2994</v>
      </c>
      <c r="M18" s="84"/>
    </row>
    <row r="19" spans="3:15" ht="31.2" customHeight="1" thickBot="1" x14ac:dyDescent="0.35">
      <c r="C19" s="86" t="s">
        <v>92</v>
      </c>
      <c r="D19" s="87">
        <f t="shared" ref="D19:K19" si="3">D18/$L$18</f>
        <v>0.97561790247160984</v>
      </c>
      <c r="E19" s="88">
        <f t="shared" si="3"/>
        <v>7.6820307281229121E-3</v>
      </c>
      <c r="F19" s="88">
        <f t="shared" si="3"/>
        <v>0</v>
      </c>
      <c r="G19" s="88">
        <f t="shared" si="3"/>
        <v>0</v>
      </c>
      <c r="H19" s="88">
        <f t="shared" si="3"/>
        <v>3.6740146960587841E-3</v>
      </c>
      <c r="I19" s="89">
        <f t="shared" si="3"/>
        <v>1.0354041416165664E-2</v>
      </c>
      <c r="J19" s="89">
        <f t="shared" si="3"/>
        <v>2.3380093520374082E-3</v>
      </c>
      <c r="K19" s="89">
        <f t="shared" si="3"/>
        <v>3.3400133600534405E-4</v>
      </c>
    </row>
    <row r="21" spans="3:15" x14ac:dyDescent="0.3"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</row>
    <row r="22" spans="3:15" x14ac:dyDescent="0.3"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</sheetData>
  <mergeCells count="6">
    <mergeCell ref="C3:J3"/>
    <mergeCell ref="C4:J4"/>
    <mergeCell ref="C7:M7"/>
    <mergeCell ref="C8:C9"/>
    <mergeCell ref="D8:L8"/>
    <mergeCell ref="M8:M9"/>
  </mergeCells>
  <conditionalFormatting sqref="E19:K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2770-4185-490F-AC70-77B094946C7D}">
  <dimension ref="C2:W33"/>
  <sheetViews>
    <sheetView topLeftCell="B43" workbookViewId="0">
      <selection activeCell="Z71" sqref="Z71"/>
    </sheetView>
  </sheetViews>
  <sheetFormatPr defaultRowHeight="15" customHeight="1" x14ac:dyDescent="0.25"/>
  <cols>
    <col min="1" max="1" width="8.88671875" style="91"/>
    <col min="2" max="2" width="3.5546875" style="91" customWidth="1"/>
    <col min="3" max="3" width="9.88671875" style="91" bestFit="1" customWidth="1"/>
    <col min="4" max="4" width="17.44140625" style="91" bestFit="1" customWidth="1"/>
    <col min="5" max="12" width="8.88671875" style="91"/>
    <col min="13" max="13" width="8.21875" style="91" customWidth="1"/>
    <col min="14" max="14" width="5.109375" style="91" bestFit="1" customWidth="1"/>
    <col min="15" max="15" width="10.5546875" style="91" customWidth="1"/>
    <col min="16" max="21" width="8.88671875" style="91"/>
    <col min="22" max="22" width="9.5546875" style="91" bestFit="1" customWidth="1"/>
    <col min="23" max="258" width="8.88671875" style="91"/>
    <col min="259" max="259" width="3.5546875" style="91" customWidth="1"/>
    <col min="260" max="260" width="9.88671875" style="91" bestFit="1" customWidth="1"/>
    <col min="261" max="261" width="17.44140625" style="91" bestFit="1" customWidth="1"/>
    <col min="262" max="269" width="8.88671875" style="91"/>
    <col min="270" max="270" width="5.109375" style="91" bestFit="1" customWidth="1"/>
    <col min="271" max="271" width="10.5546875" style="91" customWidth="1"/>
    <col min="272" max="514" width="8.88671875" style="91"/>
    <col min="515" max="515" width="3.5546875" style="91" customWidth="1"/>
    <col min="516" max="516" width="9.88671875" style="91" bestFit="1" customWidth="1"/>
    <col min="517" max="517" width="17.44140625" style="91" bestFit="1" customWidth="1"/>
    <col min="518" max="525" width="8.88671875" style="91"/>
    <col min="526" max="526" width="5.109375" style="91" bestFit="1" customWidth="1"/>
    <col min="527" max="527" width="10.5546875" style="91" customWidth="1"/>
    <col min="528" max="770" width="8.88671875" style="91"/>
    <col min="771" max="771" width="3.5546875" style="91" customWidth="1"/>
    <col min="772" max="772" width="9.88671875" style="91" bestFit="1" customWidth="1"/>
    <col min="773" max="773" width="17.44140625" style="91" bestFit="1" customWidth="1"/>
    <col min="774" max="781" width="8.88671875" style="91"/>
    <col min="782" max="782" width="5.109375" style="91" bestFit="1" customWidth="1"/>
    <col min="783" max="783" width="10.5546875" style="91" customWidth="1"/>
    <col min="784" max="1026" width="8.88671875" style="91"/>
    <col min="1027" max="1027" width="3.5546875" style="91" customWidth="1"/>
    <col min="1028" max="1028" width="9.88671875" style="91" bestFit="1" customWidth="1"/>
    <col min="1029" max="1029" width="17.44140625" style="91" bestFit="1" customWidth="1"/>
    <col min="1030" max="1037" width="8.88671875" style="91"/>
    <col min="1038" max="1038" width="5.109375" style="91" bestFit="1" customWidth="1"/>
    <col min="1039" max="1039" width="10.5546875" style="91" customWidth="1"/>
    <col min="1040" max="1282" width="8.88671875" style="91"/>
    <col min="1283" max="1283" width="3.5546875" style="91" customWidth="1"/>
    <col min="1284" max="1284" width="9.88671875" style="91" bestFit="1" customWidth="1"/>
    <col min="1285" max="1285" width="17.44140625" style="91" bestFit="1" customWidth="1"/>
    <col min="1286" max="1293" width="8.88671875" style="91"/>
    <col min="1294" max="1294" width="5.109375" style="91" bestFit="1" customWidth="1"/>
    <col min="1295" max="1295" width="10.5546875" style="91" customWidth="1"/>
    <col min="1296" max="1538" width="8.88671875" style="91"/>
    <col min="1539" max="1539" width="3.5546875" style="91" customWidth="1"/>
    <col min="1540" max="1540" width="9.88671875" style="91" bestFit="1" customWidth="1"/>
    <col min="1541" max="1541" width="17.44140625" style="91" bestFit="1" customWidth="1"/>
    <col min="1542" max="1549" width="8.88671875" style="91"/>
    <col min="1550" max="1550" width="5.109375" style="91" bestFit="1" customWidth="1"/>
    <col min="1551" max="1551" width="10.5546875" style="91" customWidth="1"/>
    <col min="1552" max="1794" width="8.88671875" style="91"/>
    <col min="1795" max="1795" width="3.5546875" style="91" customWidth="1"/>
    <col min="1796" max="1796" width="9.88671875" style="91" bestFit="1" customWidth="1"/>
    <col min="1797" max="1797" width="17.44140625" style="91" bestFit="1" customWidth="1"/>
    <col min="1798" max="1805" width="8.88671875" style="91"/>
    <col min="1806" max="1806" width="5.109375" style="91" bestFit="1" customWidth="1"/>
    <col min="1807" max="1807" width="10.5546875" style="91" customWidth="1"/>
    <col min="1808" max="2050" width="8.88671875" style="91"/>
    <col min="2051" max="2051" width="3.5546875" style="91" customWidth="1"/>
    <col min="2052" max="2052" width="9.88671875" style="91" bestFit="1" customWidth="1"/>
    <col min="2053" max="2053" width="17.44140625" style="91" bestFit="1" customWidth="1"/>
    <col min="2054" max="2061" width="8.88671875" style="91"/>
    <col min="2062" max="2062" width="5.109375" style="91" bestFit="1" customWidth="1"/>
    <col min="2063" max="2063" width="10.5546875" style="91" customWidth="1"/>
    <col min="2064" max="2306" width="8.88671875" style="91"/>
    <col min="2307" max="2307" width="3.5546875" style="91" customWidth="1"/>
    <col min="2308" max="2308" width="9.88671875" style="91" bestFit="1" customWidth="1"/>
    <col min="2309" max="2309" width="17.44140625" style="91" bestFit="1" customWidth="1"/>
    <col min="2310" max="2317" width="8.88671875" style="91"/>
    <col min="2318" max="2318" width="5.109375" style="91" bestFit="1" customWidth="1"/>
    <col min="2319" max="2319" width="10.5546875" style="91" customWidth="1"/>
    <col min="2320" max="2562" width="8.88671875" style="91"/>
    <col min="2563" max="2563" width="3.5546875" style="91" customWidth="1"/>
    <col min="2564" max="2564" width="9.88671875" style="91" bestFit="1" customWidth="1"/>
    <col min="2565" max="2565" width="17.44140625" style="91" bestFit="1" customWidth="1"/>
    <col min="2566" max="2573" width="8.88671875" style="91"/>
    <col min="2574" max="2574" width="5.109375" style="91" bestFit="1" customWidth="1"/>
    <col min="2575" max="2575" width="10.5546875" style="91" customWidth="1"/>
    <col min="2576" max="2818" width="8.88671875" style="91"/>
    <col min="2819" max="2819" width="3.5546875" style="91" customWidth="1"/>
    <col min="2820" max="2820" width="9.88671875" style="91" bestFit="1" customWidth="1"/>
    <col min="2821" max="2821" width="17.44140625" style="91" bestFit="1" customWidth="1"/>
    <col min="2822" max="2829" width="8.88671875" style="91"/>
    <col min="2830" max="2830" width="5.109375" style="91" bestFit="1" customWidth="1"/>
    <col min="2831" max="2831" width="10.5546875" style="91" customWidth="1"/>
    <col min="2832" max="3074" width="8.88671875" style="91"/>
    <col min="3075" max="3075" width="3.5546875" style="91" customWidth="1"/>
    <col min="3076" max="3076" width="9.88671875" style="91" bestFit="1" customWidth="1"/>
    <col min="3077" max="3077" width="17.44140625" style="91" bestFit="1" customWidth="1"/>
    <col min="3078" max="3085" width="8.88671875" style="91"/>
    <col min="3086" max="3086" width="5.109375" style="91" bestFit="1" customWidth="1"/>
    <col min="3087" max="3087" width="10.5546875" style="91" customWidth="1"/>
    <col min="3088" max="3330" width="8.88671875" style="91"/>
    <col min="3331" max="3331" width="3.5546875" style="91" customWidth="1"/>
    <col min="3332" max="3332" width="9.88671875" style="91" bestFit="1" customWidth="1"/>
    <col min="3333" max="3333" width="17.44140625" style="91" bestFit="1" customWidth="1"/>
    <col min="3334" max="3341" width="8.88671875" style="91"/>
    <col min="3342" max="3342" width="5.109375" style="91" bestFit="1" customWidth="1"/>
    <col min="3343" max="3343" width="10.5546875" style="91" customWidth="1"/>
    <col min="3344" max="3586" width="8.88671875" style="91"/>
    <col min="3587" max="3587" width="3.5546875" style="91" customWidth="1"/>
    <col min="3588" max="3588" width="9.88671875" style="91" bestFit="1" customWidth="1"/>
    <col min="3589" max="3589" width="17.44140625" style="91" bestFit="1" customWidth="1"/>
    <col min="3590" max="3597" width="8.88671875" style="91"/>
    <col min="3598" max="3598" width="5.109375" style="91" bestFit="1" customWidth="1"/>
    <col min="3599" max="3599" width="10.5546875" style="91" customWidth="1"/>
    <col min="3600" max="3842" width="8.88671875" style="91"/>
    <col min="3843" max="3843" width="3.5546875" style="91" customWidth="1"/>
    <col min="3844" max="3844" width="9.88671875" style="91" bestFit="1" customWidth="1"/>
    <col min="3845" max="3845" width="17.44140625" style="91" bestFit="1" customWidth="1"/>
    <col min="3846" max="3853" width="8.88671875" style="91"/>
    <col min="3854" max="3854" width="5.109375" style="91" bestFit="1" customWidth="1"/>
    <col min="3855" max="3855" width="10.5546875" style="91" customWidth="1"/>
    <col min="3856" max="4098" width="8.88671875" style="91"/>
    <col min="4099" max="4099" width="3.5546875" style="91" customWidth="1"/>
    <col min="4100" max="4100" width="9.88671875" style="91" bestFit="1" customWidth="1"/>
    <col min="4101" max="4101" width="17.44140625" style="91" bestFit="1" customWidth="1"/>
    <col min="4102" max="4109" width="8.88671875" style="91"/>
    <col min="4110" max="4110" width="5.109375" style="91" bestFit="1" customWidth="1"/>
    <col min="4111" max="4111" width="10.5546875" style="91" customWidth="1"/>
    <col min="4112" max="4354" width="8.88671875" style="91"/>
    <col min="4355" max="4355" width="3.5546875" style="91" customWidth="1"/>
    <col min="4356" max="4356" width="9.88671875" style="91" bestFit="1" customWidth="1"/>
    <col min="4357" max="4357" width="17.44140625" style="91" bestFit="1" customWidth="1"/>
    <col min="4358" max="4365" width="8.88671875" style="91"/>
    <col min="4366" max="4366" width="5.109375" style="91" bestFit="1" customWidth="1"/>
    <col min="4367" max="4367" width="10.5546875" style="91" customWidth="1"/>
    <col min="4368" max="4610" width="8.88671875" style="91"/>
    <col min="4611" max="4611" width="3.5546875" style="91" customWidth="1"/>
    <col min="4612" max="4612" width="9.88671875" style="91" bestFit="1" customWidth="1"/>
    <col min="4613" max="4613" width="17.44140625" style="91" bestFit="1" customWidth="1"/>
    <col min="4614" max="4621" width="8.88671875" style="91"/>
    <col min="4622" max="4622" width="5.109375" style="91" bestFit="1" customWidth="1"/>
    <col min="4623" max="4623" width="10.5546875" style="91" customWidth="1"/>
    <col min="4624" max="4866" width="8.88671875" style="91"/>
    <col min="4867" max="4867" width="3.5546875" style="91" customWidth="1"/>
    <col min="4868" max="4868" width="9.88671875" style="91" bestFit="1" customWidth="1"/>
    <col min="4869" max="4869" width="17.44140625" style="91" bestFit="1" customWidth="1"/>
    <col min="4870" max="4877" width="8.88671875" style="91"/>
    <col min="4878" max="4878" width="5.109375" style="91" bestFit="1" customWidth="1"/>
    <col min="4879" max="4879" width="10.5546875" style="91" customWidth="1"/>
    <col min="4880" max="5122" width="8.88671875" style="91"/>
    <col min="5123" max="5123" width="3.5546875" style="91" customWidth="1"/>
    <col min="5124" max="5124" width="9.88671875" style="91" bestFit="1" customWidth="1"/>
    <col min="5125" max="5125" width="17.44140625" style="91" bestFit="1" customWidth="1"/>
    <col min="5126" max="5133" width="8.88671875" style="91"/>
    <col min="5134" max="5134" width="5.109375" style="91" bestFit="1" customWidth="1"/>
    <col min="5135" max="5135" width="10.5546875" style="91" customWidth="1"/>
    <col min="5136" max="5378" width="8.88671875" style="91"/>
    <col min="5379" max="5379" width="3.5546875" style="91" customWidth="1"/>
    <col min="5380" max="5380" width="9.88671875" style="91" bestFit="1" customWidth="1"/>
    <col min="5381" max="5381" width="17.44140625" style="91" bestFit="1" customWidth="1"/>
    <col min="5382" max="5389" width="8.88671875" style="91"/>
    <col min="5390" max="5390" width="5.109375" style="91" bestFit="1" customWidth="1"/>
    <col min="5391" max="5391" width="10.5546875" style="91" customWidth="1"/>
    <col min="5392" max="5634" width="8.88671875" style="91"/>
    <col min="5635" max="5635" width="3.5546875" style="91" customWidth="1"/>
    <col min="5636" max="5636" width="9.88671875" style="91" bestFit="1" customWidth="1"/>
    <col min="5637" max="5637" width="17.44140625" style="91" bestFit="1" customWidth="1"/>
    <col min="5638" max="5645" width="8.88671875" style="91"/>
    <col min="5646" max="5646" width="5.109375" style="91" bestFit="1" customWidth="1"/>
    <col min="5647" max="5647" width="10.5546875" style="91" customWidth="1"/>
    <col min="5648" max="5890" width="8.88671875" style="91"/>
    <col min="5891" max="5891" width="3.5546875" style="91" customWidth="1"/>
    <col min="5892" max="5892" width="9.88671875" style="91" bestFit="1" customWidth="1"/>
    <col min="5893" max="5893" width="17.44140625" style="91" bestFit="1" customWidth="1"/>
    <col min="5894" max="5901" width="8.88671875" style="91"/>
    <col min="5902" max="5902" width="5.109375" style="91" bestFit="1" customWidth="1"/>
    <col min="5903" max="5903" width="10.5546875" style="91" customWidth="1"/>
    <col min="5904" max="6146" width="8.88671875" style="91"/>
    <col min="6147" max="6147" width="3.5546875" style="91" customWidth="1"/>
    <col min="6148" max="6148" width="9.88671875" style="91" bestFit="1" customWidth="1"/>
    <col min="6149" max="6149" width="17.44140625" style="91" bestFit="1" customWidth="1"/>
    <col min="6150" max="6157" width="8.88671875" style="91"/>
    <col min="6158" max="6158" width="5.109375" style="91" bestFit="1" customWidth="1"/>
    <col min="6159" max="6159" width="10.5546875" style="91" customWidth="1"/>
    <col min="6160" max="6402" width="8.88671875" style="91"/>
    <col min="6403" max="6403" width="3.5546875" style="91" customWidth="1"/>
    <col min="6404" max="6404" width="9.88671875" style="91" bestFit="1" customWidth="1"/>
    <col min="6405" max="6405" width="17.44140625" style="91" bestFit="1" customWidth="1"/>
    <col min="6406" max="6413" width="8.88671875" style="91"/>
    <col min="6414" max="6414" width="5.109375" style="91" bestFit="1" customWidth="1"/>
    <col min="6415" max="6415" width="10.5546875" style="91" customWidth="1"/>
    <col min="6416" max="6658" width="8.88671875" style="91"/>
    <col min="6659" max="6659" width="3.5546875" style="91" customWidth="1"/>
    <col min="6660" max="6660" width="9.88671875" style="91" bestFit="1" customWidth="1"/>
    <col min="6661" max="6661" width="17.44140625" style="91" bestFit="1" customWidth="1"/>
    <col min="6662" max="6669" width="8.88671875" style="91"/>
    <col min="6670" max="6670" width="5.109375" style="91" bestFit="1" customWidth="1"/>
    <col min="6671" max="6671" width="10.5546875" style="91" customWidth="1"/>
    <col min="6672" max="6914" width="8.88671875" style="91"/>
    <col min="6915" max="6915" width="3.5546875" style="91" customWidth="1"/>
    <col min="6916" max="6916" width="9.88671875" style="91" bestFit="1" customWidth="1"/>
    <col min="6917" max="6917" width="17.44140625" style="91" bestFit="1" customWidth="1"/>
    <col min="6918" max="6925" width="8.88671875" style="91"/>
    <col min="6926" max="6926" width="5.109375" style="91" bestFit="1" customWidth="1"/>
    <col min="6927" max="6927" width="10.5546875" style="91" customWidth="1"/>
    <col min="6928" max="7170" width="8.88671875" style="91"/>
    <col min="7171" max="7171" width="3.5546875" style="91" customWidth="1"/>
    <col min="7172" max="7172" width="9.88671875" style="91" bestFit="1" customWidth="1"/>
    <col min="7173" max="7173" width="17.44140625" style="91" bestFit="1" customWidth="1"/>
    <col min="7174" max="7181" width="8.88671875" style="91"/>
    <col min="7182" max="7182" width="5.109375" style="91" bestFit="1" customWidth="1"/>
    <col min="7183" max="7183" width="10.5546875" style="91" customWidth="1"/>
    <col min="7184" max="7426" width="8.88671875" style="91"/>
    <col min="7427" max="7427" width="3.5546875" style="91" customWidth="1"/>
    <col min="7428" max="7428" width="9.88671875" style="91" bestFit="1" customWidth="1"/>
    <col min="7429" max="7429" width="17.44140625" style="91" bestFit="1" customWidth="1"/>
    <col min="7430" max="7437" width="8.88671875" style="91"/>
    <col min="7438" max="7438" width="5.109375" style="91" bestFit="1" customWidth="1"/>
    <col min="7439" max="7439" width="10.5546875" style="91" customWidth="1"/>
    <col min="7440" max="7682" width="8.88671875" style="91"/>
    <col min="7683" max="7683" width="3.5546875" style="91" customWidth="1"/>
    <col min="7684" max="7684" width="9.88671875" style="91" bestFit="1" customWidth="1"/>
    <col min="7685" max="7685" width="17.44140625" style="91" bestFit="1" customWidth="1"/>
    <col min="7686" max="7693" width="8.88671875" style="91"/>
    <col min="7694" max="7694" width="5.109375" style="91" bestFit="1" customWidth="1"/>
    <col min="7695" max="7695" width="10.5546875" style="91" customWidth="1"/>
    <col min="7696" max="7938" width="8.88671875" style="91"/>
    <col min="7939" max="7939" width="3.5546875" style="91" customWidth="1"/>
    <col min="7940" max="7940" width="9.88671875" style="91" bestFit="1" customWidth="1"/>
    <col min="7941" max="7941" width="17.44140625" style="91" bestFit="1" customWidth="1"/>
    <col min="7942" max="7949" width="8.88671875" style="91"/>
    <col min="7950" max="7950" width="5.109375" style="91" bestFit="1" customWidth="1"/>
    <col min="7951" max="7951" width="10.5546875" style="91" customWidth="1"/>
    <col min="7952" max="8194" width="8.88671875" style="91"/>
    <col min="8195" max="8195" width="3.5546875" style="91" customWidth="1"/>
    <col min="8196" max="8196" width="9.88671875" style="91" bestFit="1" customWidth="1"/>
    <col min="8197" max="8197" width="17.44140625" style="91" bestFit="1" customWidth="1"/>
    <col min="8198" max="8205" width="8.88671875" style="91"/>
    <col min="8206" max="8206" width="5.109375" style="91" bestFit="1" customWidth="1"/>
    <col min="8207" max="8207" width="10.5546875" style="91" customWidth="1"/>
    <col min="8208" max="8450" width="8.88671875" style="91"/>
    <col min="8451" max="8451" width="3.5546875" style="91" customWidth="1"/>
    <col min="8452" max="8452" width="9.88671875" style="91" bestFit="1" customWidth="1"/>
    <col min="8453" max="8453" width="17.44140625" style="91" bestFit="1" customWidth="1"/>
    <col min="8454" max="8461" width="8.88671875" style="91"/>
    <col min="8462" max="8462" width="5.109375" style="91" bestFit="1" customWidth="1"/>
    <col min="8463" max="8463" width="10.5546875" style="91" customWidth="1"/>
    <col min="8464" max="8706" width="8.88671875" style="91"/>
    <col min="8707" max="8707" width="3.5546875" style="91" customWidth="1"/>
    <col min="8708" max="8708" width="9.88671875" style="91" bestFit="1" customWidth="1"/>
    <col min="8709" max="8709" width="17.44140625" style="91" bestFit="1" customWidth="1"/>
    <col min="8710" max="8717" width="8.88671875" style="91"/>
    <col min="8718" max="8718" width="5.109375" style="91" bestFit="1" customWidth="1"/>
    <col min="8719" max="8719" width="10.5546875" style="91" customWidth="1"/>
    <col min="8720" max="8962" width="8.88671875" style="91"/>
    <col min="8963" max="8963" width="3.5546875" style="91" customWidth="1"/>
    <col min="8964" max="8964" width="9.88671875" style="91" bestFit="1" customWidth="1"/>
    <col min="8965" max="8965" width="17.44140625" style="91" bestFit="1" customWidth="1"/>
    <col min="8966" max="8973" width="8.88671875" style="91"/>
    <col min="8974" max="8974" width="5.109375" style="91" bestFit="1" customWidth="1"/>
    <col min="8975" max="8975" width="10.5546875" style="91" customWidth="1"/>
    <col min="8976" max="9218" width="8.88671875" style="91"/>
    <col min="9219" max="9219" width="3.5546875" style="91" customWidth="1"/>
    <col min="9220" max="9220" width="9.88671875" style="91" bestFit="1" customWidth="1"/>
    <col min="9221" max="9221" width="17.44140625" style="91" bestFit="1" customWidth="1"/>
    <col min="9222" max="9229" width="8.88671875" style="91"/>
    <col min="9230" max="9230" width="5.109375" style="91" bestFit="1" customWidth="1"/>
    <col min="9231" max="9231" width="10.5546875" style="91" customWidth="1"/>
    <col min="9232" max="9474" width="8.88671875" style="91"/>
    <col min="9475" max="9475" width="3.5546875" style="91" customWidth="1"/>
    <col min="9476" max="9476" width="9.88671875" style="91" bestFit="1" customWidth="1"/>
    <col min="9477" max="9477" width="17.44140625" style="91" bestFit="1" customWidth="1"/>
    <col min="9478" max="9485" width="8.88671875" style="91"/>
    <col min="9486" max="9486" width="5.109375" style="91" bestFit="1" customWidth="1"/>
    <col min="9487" max="9487" width="10.5546875" style="91" customWidth="1"/>
    <col min="9488" max="9730" width="8.88671875" style="91"/>
    <col min="9731" max="9731" width="3.5546875" style="91" customWidth="1"/>
    <col min="9732" max="9732" width="9.88671875" style="91" bestFit="1" customWidth="1"/>
    <col min="9733" max="9733" width="17.44140625" style="91" bestFit="1" customWidth="1"/>
    <col min="9734" max="9741" width="8.88671875" style="91"/>
    <col min="9742" max="9742" width="5.109375" style="91" bestFit="1" customWidth="1"/>
    <col min="9743" max="9743" width="10.5546875" style="91" customWidth="1"/>
    <col min="9744" max="9986" width="8.88671875" style="91"/>
    <col min="9987" max="9987" width="3.5546875" style="91" customWidth="1"/>
    <col min="9988" max="9988" width="9.88671875" style="91" bestFit="1" customWidth="1"/>
    <col min="9989" max="9989" width="17.44140625" style="91" bestFit="1" customWidth="1"/>
    <col min="9990" max="9997" width="8.88671875" style="91"/>
    <col min="9998" max="9998" width="5.109375" style="91" bestFit="1" customWidth="1"/>
    <col min="9999" max="9999" width="10.5546875" style="91" customWidth="1"/>
    <col min="10000" max="10242" width="8.88671875" style="91"/>
    <col min="10243" max="10243" width="3.5546875" style="91" customWidth="1"/>
    <col min="10244" max="10244" width="9.88671875" style="91" bestFit="1" customWidth="1"/>
    <col min="10245" max="10245" width="17.44140625" style="91" bestFit="1" customWidth="1"/>
    <col min="10246" max="10253" width="8.88671875" style="91"/>
    <col min="10254" max="10254" width="5.109375" style="91" bestFit="1" customWidth="1"/>
    <col min="10255" max="10255" width="10.5546875" style="91" customWidth="1"/>
    <col min="10256" max="10498" width="8.88671875" style="91"/>
    <col min="10499" max="10499" width="3.5546875" style="91" customWidth="1"/>
    <col min="10500" max="10500" width="9.88671875" style="91" bestFit="1" customWidth="1"/>
    <col min="10501" max="10501" width="17.44140625" style="91" bestFit="1" customWidth="1"/>
    <col min="10502" max="10509" width="8.88671875" style="91"/>
    <col min="10510" max="10510" width="5.109375" style="91" bestFit="1" customWidth="1"/>
    <col min="10511" max="10511" width="10.5546875" style="91" customWidth="1"/>
    <col min="10512" max="10754" width="8.88671875" style="91"/>
    <col min="10755" max="10755" width="3.5546875" style="91" customWidth="1"/>
    <col min="10756" max="10756" width="9.88671875" style="91" bestFit="1" customWidth="1"/>
    <col min="10757" max="10757" width="17.44140625" style="91" bestFit="1" customWidth="1"/>
    <col min="10758" max="10765" width="8.88671875" style="91"/>
    <col min="10766" max="10766" width="5.109375" style="91" bestFit="1" customWidth="1"/>
    <col min="10767" max="10767" width="10.5546875" style="91" customWidth="1"/>
    <col min="10768" max="11010" width="8.88671875" style="91"/>
    <col min="11011" max="11011" width="3.5546875" style="91" customWidth="1"/>
    <col min="11012" max="11012" width="9.88671875" style="91" bestFit="1" customWidth="1"/>
    <col min="11013" max="11013" width="17.44140625" style="91" bestFit="1" customWidth="1"/>
    <col min="11014" max="11021" width="8.88671875" style="91"/>
    <col min="11022" max="11022" width="5.109375" style="91" bestFit="1" customWidth="1"/>
    <col min="11023" max="11023" width="10.5546875" style="91" customWidth="1"/>
    <col min="11024" max="11266" width="8.88671875" style="91"/>
    <col min="11267" max="11267" width="3.5546875" style="91" customWidth="1"/>
    <col min="11268" max="11268" width="9.88671875" style="91" bestFit="1" customWidth="1"/>
    <col min="11269" max="11269" width="17.44140625" style="91" bestFit="1" customWidth="1"/>
    <col min="11270" max="11277" width="8.88671875" style="91"/>
    <col min="11278" max="11278" width="5.109375" style="91" bestFit="1" customWidth="1"/>
    <col min="11279" max="11279" width="10.5546875" style="91" customWidth="1"/>
    <col min="11280" max="11522" width="8.88671875" style="91"/>
    <col min="11523" max="11523" width="3.5546875" style="91" customWidth="1"/>
    <col min="11524" max="11524" width="9.88671875" style="91" bestFit="1" customWidth="1"/>
    <col min="11525" max="11525" width="17.44140625" style="91" bestFit="1" customWidth="1"/>
    <col min="11526" max="11533" width="8.88671875" style="91"/>
    <col min="11534" max="11534" width="5.109375" style="91" bestFit="1" customWidth="1"/>
    <col min="11535" max="11535" width="10.5546875" style="91" customWidth="1"/>
    <col min="11536" max="11778" width="8.88671875" style="91"/>
    <col min="11779" max="11779" width="3.5546875" style="91" customWidth="1"/>
    <col min="11780" max="11780" width="9.88671875" style="91" bestFit="1" customWidth="1"/>
    <col min="11781" max="11781" width="17.44140625" style="91" bestFit="1" customWidth="1"/>
    <col min="11782" max="11789" width="8.88671875" style="91"/>
    <col min="11790" max="11790" width="5.109375" style="91" bestFit="1" customWidth="1"/>
    <col min="11791" max="11791" width="10.5546875" style="91" customWidth="1"/>
    <col min="11792" max="12034" width="8.88671875" style="91"/>
    <col min="12035" max="12035" width="3.5546875" style="91" customWidth="1"/>
    <col min="12036" max="12036" width="9.88671875" style="91" bestFit="1" customWidth="1"/>
    <col min="12037" max="12037" width="17.44140625" style="91" bestFit="1" customWidth="1"/>
    <col min="12038" max="12045" width="8.88671875" style="91"/>
    <col min="12046" max="12046" width="5.109375" style="91" bestFit="1" customWidth="1"/>
    <col min="12047" max="12047" width="10.5546875" style="91" customWidth="1"/>
    <col min="12048" max="12290" width="8.88671875" style="91"/>
    <col min="12291" max="12291" width="3.5546875" style="91" customWidth="1"/>
    <col min="12292" max="12292" width="9.88671875" style="91" bestFit="1" customWidth="1"/>
    <col min="12293" max="12293" width="17.44140625" style="91" bestFit="1" customWidth="1"/>
    <col min="12294" max="12301" width="8.88671875" style="91"/>
    <col min="12302" max="12302" width="5.109375" style="91" bestFit="1" customWidth="1"/>
    <col min="12303" max="12303" width="10.5546875" style="91" customWidth="1"/>
    <col min="12304" max="12546" width="8.88671875" style="91"/>
    <col min="12547" max="12547" width="3.5546875" style="91" customWidth="1"/>
    <col min="12548" max="12548" width="9.88671875" style="91" bestFit="1" customWidth="1"/>
    <col min="12549" max="12549" width="17.44140625" style="91" bestFit="1" customWidth="1"/>
    <col min="12550" max="12557" width="8.88671875" style="91"/>
    <col min="12558" max="12558" width="5.109375" style="91" bestFit="1" customWidth="1"/>
    <col min="12559" max="12559" width="10.5546875" style="91" customWidth="1"/>
    <col min="12560" max="12802" width="8.88671875" style="91"/>
    <col min="12803" max="12803" width="3.5546875" style="91" customWidth="1"/>
    <col min="12804" max="12804" width="9.88671875" style="91" bestFit="1" customWidth="1"/>
    <col min="12805" max="12805" width="17.44140625" style="91" bestFit="1" customWidth="1"/>
    <col min="12806" max="12813" width="8.88671875" style="91"/>
    <col min="12814" max="12814" width="5.109375" style="91" bestFit="1" customWidth="1"/>
    <col min="12815" max="12815" width="10.5546875" style="91" customWidth="1"/>
    <col min="12816" max="13058" width="8.88671875" style="91"/>
    <col min="13059" max="13059" width="3.5546875" style="91" customWidth="1"/>
    <col min="13060" max="13060" width="9.88671875" style="91" bestFit="1" customWidth="1"/>
    <col min="13061" max="13061" width="17.44140625" style="91" bestFit="1" customWidth="1"/>
    <col min="13062" max="13069" width="8.88671875" style="91"/>
    <col min="13070" max="13070" width="5.109375" style="91" bestFit="1" customWidth="1"/>
    <col min="13071" max="13071" width="10.5546875" style="91" customWidth="1"/>
    <col min="13072" max="13314" width="8.88671875" style="91"/>
    <col min="13315" max="13315" width="3.5546875" style="91" customWidth="1"/>
    <col min="13316" max="13316" width="9.88671875" style="91" bestFit="1" customWidth="1"/>
    <col min="13317" max="13317" width="17.44140625" style="91" bestFit="1" customWidth="1"/>
    <col min="13318" max="13325" width="8.88671875" style="91"/>
    <col min="13326" max="13326" width="5.109375" style="91" bestFit="1" customWidth="1"/>
    <col min="13327" max="13327" width="10.5546875" style="91" customWidth="1"/>
    <col min="13328" max="13570" width="8.88671875" style="91"/>
    <col min="13571" max="13571" width="3.5546875" style="91" customWidth="1"/>
    <col min="13572" max="13572" width="9.88671875" style="91" bestFit="1" customWidth="1"/>
    <col min="13573" max="13573" width="17.44140625" style="91" bestFit="1" customWidth="1"/>
    <col min="13574" max="13581" width="8.88671875" style="91"/>
    <col min="13582" max="13582" width="5.109375" style="91" bestFit="1" customWidth="1"/>
    <col min="13583" max="13583" width="10.5546875" style="91" customWidth="1"/>
    <col min="13584" max="13826" width="8.88671875" style="91"/>
    <col min="13827" max="13827" width="3.5546875" style="91" customWidth="1"/>
    <col min="13828" max="13828" width="9.88671875" style="91" bestFit="1" customWidth="1"/>
    <col min="13829" max="13829" width="17.44140625" style="91" bestFit="1" customWidth="1"/>
    <col min="13830" max="13837" width="8.88671875" style="91"/>
    <col min="13838" max="13838" width="5.109375" style="91" bestFit="1" customWidth="1"/>
    <col min="13839" max="13839" width="10.5546875" style="91" customWidth="1"/>
    <col min="13840" max="14082" width="8.88671875" style="91"/>
    <col min="14083" max="14083" width="3.5546875" style="91" customWidth="1"/>
    <col min="14084" max="14084" width="9.88671875" style="91" bestFit="1" customWidth="1"/>
    <col min="14085" max="14085" width="17.44140625" style="91" bestFit="1" customWidth="1"/>
    <col min="14086" max="14093" width="8.88671875" style="91"/>
    <col min="14094" max="14094" width="5.109375" style="91" bestFit="1" customWidth="1"/>
    <col min="14095" max="14095" width="10.5546875" style="91" customWidth="1"/>
    <col min="14096" max="14338" width="8.88671875" style="91"/>
    <col min="14339" max="14339" width="3.5546875" style="91" customWidth="1"/>
    <col min="14340" max="14340" width="9.88671875" style="91" bestFit="1" customWidth="1"/>
    <col min="14341" max="14341" width="17.44140625" style="91" bestFit="1" customWidth="1"/>
    <col min="14342" max="14349" width="8.88671875" style="91"/>
    <col min="14350" max="14350" width="5.109375" style="91" bestFit="1" customWidth="1"/>
    <col min="14351" max="14351" width="10.5546875" style="91" customWidth="1"/>
    <col min="14352" max="14594" width="8.88671875" style="91"/>
    <col min="14595" max="14595" width="3.5546875" style="91" customWidth="1"/>
    <col min="14596" max="14596" width="9.88671875" style="91" bestFit="1" customWidth="1"/>
    <col min="14597" max="14597" width="17.44140625" style="91" bestFit="1" customWidth="1"/>
    <col min="14598" max="14605" width="8.88671875" style="91"/>
    <col min="14606" max="14606" width="5.109375" style="91" bestFit="1" customWidth="1"/>
    <col min="14607" max="14607" width="10.5546875" style="91" customWidth="1"/>
    <col min="14608" max="14850" width="8.88671875" style="91"/>
    <col min="14851" max="14851" width="3.5546875" style="91" customWidth="1"/>
    <col min="14852" max="14852" width="9.88671875" style="91" bestFit="1" customWidth="1"/>
    <col min="14853" max="14853" width="17.44140625" style="91" bestFit="1" customWidth="1"/>
    <col min="14854" max="14861" width="8.88671875" style="91"/>
    <col min="14862" max="14862" width="5.109375" style="91" bestFit="1" customWidth="1"/>
    <col min="14863" max="14863" width="10.5546875" style="91" customWidth="1"/>
    <col min="14864" max="15106" width="8.88671875" style="91"/>
    <col min="15107" max="15107" width="3.5546875" style="91" customWidth="1"/>
    <col min="15108" max="15108" width="9.88671875" style="91" bestFit="1" customWidth="1"/>
    <col min="15109" max="15109" width="17.44140625" style="91" bestFit="1" customWidth="1"/>
    <col min="15110" max="15117" width="8.88671875" style="91"/>
    <col min="15118" max="15118" width="5.109375" style="91" bestFit="1" customWidth="1"/>
    <col min="15119" max="15119" width="10.5546875" style="91" customWidth="1"/>
    <col min="15120" max="15362" width="8.88671875" style="91"/>
    <col min="15363" max="15363" width="3.5546875" style="91" customWidth="1"/>
    <col min="15364" max="15364" width="9.88671875" style="91" bestFit="1" customWidth="1"/>
    <col min="15365" max="15365" width="17.44140625" style="91" bestFit="1" customWidth="1"/>
    <col min="15366" max="15373" width="8.88671875" style="91"/>
    <col min="15374" max="15374" width="5.109375" style="91" bestFit="1" customWidth="1"/>
    <col min="15375" max="15375" width="10.5546875" style="91" customWidth="1"/>
    <col min="15376" max="15618" width="8.88671875" style="91"/>
    <col min="15619" max="15619" width="3.5546875" style="91" customWidth="1"/>
    <col min="15620" max="15620" width="9.88671875" style="91" bestFit="1" customWidth="1"/>
    <col min="15621" max="15621" width="17.44140625" style="91" bestFit="1" customWidth="1"/>
    <col min="15622" max="15629" width="8.88671875" style="91"/>
    <col min="15630" max="15630" width="5.109375" style="91" bestFit="1" customWidth="1"/>
    <col min="15631" max="15631" width="10.5546875" style="91" customWidth="1"/>
    <col min="15632" max="15874" width="8.88671875" style="91"/>
    <col min="15875" max="15875" width="3.5546875" style="91" customWidth="1"/>
    <col min="15876" max="15876" width="9.88671875" style="91" bestFit="1" customWidth="1"/>
    <col min="15877" max="15877" width="17.44140625" style="91" bestFit="1" customWidth="1"/>
    <col min="15878" max="15885" width="8.88671875" style="91"/>
    <col min="15886" max="15886" width="5.109375" style="91" bestFit="1" customWidth="1"/>
    <col min="15887" max="15887" width="10.5546875" style="91" customWidth="1"/>
    <col min="15888" max="16130" width="8.88671875" style="91"/>
    <col min="16131" max="16131" width="3.5546875" style="91" customWidth="1"/>
    <col min="16132" max="16132" width="9.88671875" style="91" bestFit="1" customWidth="1"/>
    <col min="16133" max="16133" width="17.44140625" style="91" bestFit="1" customWidth="1"/>
    <col min="16134" max="16141" width="8.88671875" style="91"/>
    <col min="16142" max="16142" width="5.109375" style="91" bestFit="1" customWidth="1"/>
    <col min="16143" max="16143" width="10.5546875" style="91" customWidth="1"/>
    <col min="16144" max="16384" width="8.88671875" style="91"/>
  </cols>
  <sheetData>
    <row r="2" spans="3:23" ht="30" customHeight="1" x14ac:dyDescent="0.25"/>
    <row r="3" spans="3:23" ht="42" customHeight="1" thickBot="1" x14ac:dyDescent="0.3">
      <c r="O3" s="92" t="s">
        <v>93</v>
      </c>
      <c r="P3" s="92"/>
    </row>
    <row r="4" spans="3:23" ht="30" customHeight="1" thickBot="1" x14ac:dyDescent="0.3">
      <c r="C4" s="93" t="s">
        <v>94</v>
      </c>
      <c r="D4" s="94"/>
      <c r="E4" s="94"/>
      <c r="F4" s="94"/>
      <c r="G4" s="94"/>
      <c r="H4" s="94"/>
      <c r="I4" s="94"/>
      <c r="J4" s="94"/>
      <c r="K4" s="94"/>
      <c r="L4" s="94"/>
      <c r="M4" s="95"/>
      <c r="O4" s="96" t="s">
        <v>95</v>
      </c>
      <c r="P4" s="96" t="s">
        <v>96</v>
      </c>
      <c r="Q4" s="97">
        <v>0.3</v>
      </c>
    </row>
    <row r="5" spans="3:23" ht="15" customHeight="1" thickBot="1" x14ac:dyDescent="0.3">
      <c r="E5" s="98" t="s">
        <v>97</v>
      </c>
      <c r="F5" s="99"/>
      <c r="G5" s="100"/>
      <c r="H5" s="101"/>
      <c r="I5" s="102"/>
      <c r="J5" s="103"/>
      <c r="K5" s="103"/>
      <c r="L5" s="104" t="s">
        <v>98</v>
      </c>
      <c r="M5" s="105" t="s">
        <v>99</v>
      </c>
      <c r="O5" s="106">
        <v>208</v>
      </c>
      <c r="P5" s="106">
        <v>50</v>
      </c>
    </row>
    <row r="6" spans="3:23" ht="51" customHeight="1" thickBot="1" x14ac:dyDescent="0.3">
      <c r="C6" s="107" t="s">
        <v>100</v>
      </c>
      <c r="D6" s="108" t="s">
        <v>101</v>
      </c>
      <c r="E6" s="109"/>
      <c r="F6" s="110" t="s">
        <v>102</v>
      </c>
      <c r="G6" s="111" t="s">
        <v>103</v>
      </c>
      <c r="H6" s="112" t="s">
        <v>104</v>
      </c>
      <c r="I6" s="113" t="s">
        <v>105</v>
      </c>
      <c r="J6" s="114" t="s">
        <v>106</v>
      </c>
      <c r="K6" s="114" t="s">
        <v>107</v>
      </c>
      <c r="L6" s="115"/>
      <c r="M6" s="116"/>
      <c r="O6" s="117" t="s">
        <v>108</v>
      </c>
      <c r="T6" s="118" t="s">
        <v>109</v>
      </c>
      <c r="U6" s="119"/>
      <c r="V6" s="119"/>
      <c r="W6" s="120"/>
    </row>
    <row r="7" spans="3:23" ht="29.4" thickBot="1" x14ac:dyDescent="0.3">
      <c r="C7" s="121" t="str">
        <f t="shared" ref="C7:C32" si="0">TEXT(D7,"gggg")</f>
        <v>mercoledì</v>
      </c>
      <c r="D7" s="122">
        <v>44440</v>
      </c>
      <c r="E7" s="123">
        <v>336</v>
      </c>
      <c r="F7" s="123">
        <v>72</v>
      </c>
      <c r="G7" s="123">
        <v>264</v>
      </c>
      <c r="H7" s="123">
        <v>262</v>
      </c>
      <c r="I7" s="123">
        <v>2</v>
      </c>
      <c r="J7" s="123">
        <v>256</v>
      </c>
      <c r="K7" s="123">
        <v>1</v>
      </c>
      <c r="L7" s="124">
        <f>IFERROR(J7/H7,"")</f>
        <v>0.97709923664122134</v>
      </c>
      <c r="M7" s="125">
        <f>IFERROR(K7/(G7-(I7-K7)),"")</f>
        <v>3.8022813688212928E-3</v>
      </c>
      <c r="O7" s="126">
        <f>E7/(IF(C7="sabato",$P$5,$O$5))-1</f>
        <v>0.61538461538461542</v>
      </c>
      <c r="P7" s="127"/>
      <c r="Q7" s="128"/>
      <c r="R7" s="128"/>
      <c r="T7" s="129" t="s">
        <v>110</v>
      </c>
      <c r="U7" s="130" t="s">
        <v>103</v>
      </c>
      <c r="V7" s="131" t="s">
        <v>104</v>
      </c>
      <c r="W7" s="132" t="s">
        <v>105</v>
      </c>
    </row>
    <row r="8" spans="3:23" ht="15" customHeight="1" x14ac:dyDescent="0.25">
      <c r="C8" s="121" t="str">
        <f t="shared" si="0"/>
        <v>giovedì</v>
      </c>
      <c r="D8" s="122">
        <v>44441</v>
      </c>
      <c r="E8" s="123">
        <v>323</v>
      </c>
      <c r="F8" s="123">
        <v>60</v>
      </c>
      <c r="G8" s="123">
        <v>263</v>
      </c>
      <c r="H8" s="123">
        <v>254</v>
      </c>
      <c r="I8" s="123">
        <v>9</v>
      </c>
      <c r="J8" s="123">
        <v>237</v>
      </c>
      <c r="K8" s="123">
        <v>8</v>
      </c>
      <c r="L8" s="124">
        <f t="shared" ref="L8:L27" si="1">IFERROR(J8/H8,"")</f>
        <v>0.93307086614173229</v>
      </c>
      <c r="M8" s="125">
        <f t="shared" ref="M8:M32" si="2">IFERROR(K8/(G8-(I8-K8)),"")</f>
        <v>3.0534351145038167E-2</v>
      </c>
      <c r="O8" s="133">
        <f t="shared" ref="O8:O32" si="3">E8/(IF(C8="sabato",$P$5,$O$5))-1</f>
        <v>0.55288461538461542</v>
      </c>
      <c r="P8" s="127"/>
      <c r="Q8" s="128"/>
      <c r="R8" s="128"/>
      <c r="T8" s="134" t="s">
        <v>111</v>
      </c>
      <c r="U8" s="135">
        <f>AVERAGE(G11,G17,G23,G29)</f>
        <v>300.5</v>
      </c>
      <c r="V8" s="135">
        <f t="shared" ref="V8:W9" si="4">AVERAGE(H11,H17,H23,H29)</f>
        <v>291.75</v>
      </c>
      <c r="W8" s="135">
        <f t="shared" si="4"/>
        <v>8.75</v>
      </c>
    </row>
    <row r="9" spans="3:23" ht="15" customHeight="1" x14ac:dyDescent="0.25">
      <c r="C9" s="121" t="str">
        <f t="shared" si="0"/>
        <v>venerdì</v>
      </c>
      <c r="D9" s="122">
        <v>44442</v>
      </c>
      <c r="E9" s="123">
        <v>304</v>
      </c>
      <c r="F9" s="123">
        <v>73</v>
      </c>
      <c r="G9" s="123">
        <v>231</v>
      </c>
      <c r="H9" s="123">
        <v>212</v>
      </c>
      <c r="I9" s="123">
        <v>19</v>
      </c>
      <c r="J9" s="123">
        <v>199</v>
      </c>
      <c r="K9" s="123">
        <v>19</v>
      </c>
      <c r="L9" s="124">
        <f t="shared" si="1"/>
        <v>0.93867924528301883</v>
      </c>
      <c r="M9" s="125">
        <f t="shared" si="2"/>
        <v>8.2251082251082255E-2</v>
      </c>
      <c r="O9" s="133">
        <f t="shared" si="3"/>
        <v>0.46153846153846145</v>
      </c>
      <c r="P9" s="127"/>
      <c r="Q9" s="128"/>
      <c r="R9" s="128"/>
      <c r="T9" s="136" t="s">
        <v>112</v>
      </c>
      <c r="U9" s="137">
        <f>AVERAGE(G12,G18,G24,G30)</f>
        <v>264</v>
      </c>
      <c r="V9" s="137">
        <f t="shared" si="4"/>
        <v>254.25</v>
      </c>
      <c r="W9" s="137">
        <f t="shared" si="4"/>
        <v>9.75</v>
      </c>
    </row>
    <row r="10" spans="3:23" ht="15" customHeight="1" x14ac:dyDescent="0.25">
      <c r="C10" s="121" t="str">
        <f t="shared" si="0"/>
        <v>sabato</v>
      </c>
      <c r="D10" s="122">
        <v>44443</v>
      </c>
      <c r="E10" s="123">
        <v>36</v>
      </c>
      <c r="F10" s="123">
        <v>6</v>
      </c>
      <c r="G10" s="123">
        <v>30</v>
      </c>
      <c r="H10" s="123">
        <v>30</v>
      </c>
      <c r="I10" s="123">
        <v>0</v>
      </c>
      <c r="J10" s="123">
        <v>30</v>
      </c>
      <c r="K10" s="123">
        <v>0</v>
      </c>
      <c r="L10" s="124">
        <f t="shared" si="1"/>
        <v>1</v>
      </c>
      <c r="M10" s="125">
        <f t="shared" si="2"/>
        <v>0</v>
      </c>
      <c r="O10" s="133">
        <f t="shared" si="3"/>
        <v>-0.28000000000000003</v>
      </c>
      <c r="P10" s="127"/>
      <c r="Q10" s="128"/>
      <c r="R10" s="128"/>
      <c r="T10" s="136" t="s">
        <v>113</v>
      </c>
      <c r="U10" s="137">
        <f>AVERAGE(G7,G13,G19,G25,G31)</f>
        <v>251.6</v>
      </c>
      <c r="V10" s="137">
        <f t="shared" ref="V10:W11" si="5">AVERAGE(H7,H13,H19,H25,H31)</f>
        <v>245.4</v>
      </c>
      <c r="W10" s="137">
        <f t="shared" si="5"/>
        <v>6.2</v>
      </c>
    </row>
    <row r="11" spans="3:23" ht="15" customHeight="1" x14ac:dyDescent="0.25">
      <c r="C11" s="121" t="str">
        <f t="shared" si="0"/>
        <v>lunedì</v>
      </c>
      <c r="D11" s="122">
        <v>44445</v>
      </c>
      <c r="E11" s="123">
        <v>390</v>
      </c>
      <c r="F11" s="123">
        <v>79</v>
      </c>
      <c r="G11" s="123">
        <v>311</v>
      </c>
      <c r="H11" s="123">
        <v>301</v>
      </c>
      <c r="I11" s="123">
        <v>10</v>
      </c>
      <c r="J11" s="123">
        <v>285</v>
      </c>
      <c r="K11" s="123">
        <v>10</v>
      </c>
      <c r="L11" s="124">
        <f t="shared" si="1"/>
        <v>0.94684385382059799</v>
      </c>
      <c r="M11" s="125">
        <f t="shared" si="2"/>
        <v>3.215434083601286E-2</v>
      </c>
      <c r="O11" s="133">
        <f t="shared" si="3"/>
        <v>0.875</v>
      </c>
      <c r="P11" s="127"/>
      <c r="Q11" s="128"/>
      <c r="R11" s="128"/>
      <c r="T11" s="136" t="s">
        <v>114</v>
      </c>
      <c r="U11" s="137">
        <f>AVERAGE(G8,G14,G20,G26,G32)</f>
        <v>265.39999999999998</v>
      </c>
      <c r="V11" s="137">
        <f t="shared" si="5"/>
        <v>255.2</v>
      </c>
      <c r="W11" s="137">
        <f t="shared" si="5"/>
        <v>10.199999999999999</v>
      </c>
    </row>
    <row r="12" spans="3:23" ht="15" customHeight="1" x14ac:dyDescent="0.25">
      <c r="C12" s="121" t="str">
        <f t="shared" si="0"/>
        <v>martedì</v>
      </c>
      <c r="D12" s="122">
        <v>44446</v>
      </c>
      <c r="E12" s="123">
        <v>316</v>
      </c>
      <c r="F12" s="123">
        <v>69</v>
      </c>
      <c r="G12" s="123">
        <v>247</v>
      </c>
      <c r="H12" s="123">
        <v>239</v>
      </c>
      <c r="I12" s="123">
        <v>8</v>
      </c>
      <c r="J12" s="123">
        <v>225</v>
      </c>
      <c r="K12" s="123">
        <v>8</v>
      </c>
      <c r="L12" s="124">
        <f t="shared" si="1"/>
        <v>0.94142259414225937</v>
      </c>
      <c r="M12" s="125">
        <f t="shared" si="2"/>
        <v>3.2388663967611336E-2</v>
      </c>
      <c r="O12" s="133">
        <f t="shared" si="3"/>
        <v>0.51923076923076916</v>
      </c>
      <c r="P12" s="127"/>
      <c r="Q12" s="128"/>
      <c r="R12" s="128"/>
      <c r="T12" s="136" t="s">
        <v>115</v>
      </c>
      <c r="U12" s="137">
        <f>AVERAGE(G9,G15,G21,G27)</f>
        <v>218</v>
      </c>
      <c r="V12" s="137">
        <f t="shared" ref="V12:W13" si="6">AVERAGE(H9,H15,H21,H27)</f>
        <v>211.25</v>
      </c>
      <c r="W12" s="137">
        <f t="shared" si="6"/>
        <v>6.75</v>
      </c>
    </row>
    <row r="13" spans="3:23" ht="15" customHeight="1" thickBot="1" x14ac:dyDescent="0.3">
      <c r="C13" s="121" t="str">
        <f t="shared" si="0"/>
        <v>mercoledì</v>
      </c>
      <c r="D13" s="122">
        <v>44447</v>
      </c>
      <c r="E13" s="123">
        <v>299</v>
      </c>
      <c r="F13" s="123">
        <v>65</v>
      </c>
      <c r="G13" s="123">
        <v>234</v>
      </c>
      <c r="H13" s="123">
        <v>229</v>
      </c>
      <c r="I13" s="123">
        <v>5</v>
      </c>
      <c r="J13" s="123">
        <v>215</v>
      </c>
      <c r="K13" s="123">
        <v>5</v>
      </c>
      <c r="L13" s="124">
        <f t="shared" si="1"/>
        <v>0.93886462882096067</v>
      </c>
      <c r="M13" s="125">
        <f t="shared" si="2"/>
        <v>2.1367521367521368E-2</v>
      </c>
      <c r="O13" s="133">
        <f t="shared" si="3"/>
        <v>0.4375</v>
      </c>
      <c r="P13" s="127"/>
      <c r="Q13" s="128"/>
      <c r="R13" s="128"/>
      <c r="T13" s="138" t="s">
        <v>96</v>
      </c>
      <c r="U13" s="139">
        <f>AVERAGE(G10,G16,G22,G28)</f>
        <v>31.25</v>
      </c>
      <c r="V13" s="139">
        <f t="shared" si="6"/>
        <v>31.25</v>
      </c>
      <c r="W13" s="139">
        <f t="shared" si="6"/>
        <v>0</v>
      </c>
    </row>
    <row r="14" spans="3:23" ht="15" customHeight="1" x14ac:dyDescent="0.25">
      <c r="C14" s="121" t="str">
        <f t="shared" si="0"/>
        <v>giovedì</v>
      </c>
      <c r="D14" s="122">
        <v>44448</v>
      </c>
      <c r="E14" s="123">
        <v>365</v>
      </c>
      <c r="F14" s="123">
        <v>96</v>
      </c>
      <c r="G14" s="123">
        <v>269</v>
      </c>
      <c r="H14" s="123">
        <v>258</v>
      </c>
      <c r="I14" s="123">
        <v>11</v>
      </c>
      <c r="J14" s="123">
        <v>244</v>
      </c>
      <c r="K14" s="123">
        <v>11</v>
      </c>
      <c r="L14" s="124">
        <f t="shared" si="1"/>
        <v>0.94573643410852715</v>
      </c>
      <c r="M14" s="125">
        <f t="shared" si="2"/>
        <v>4.0892193308550186E-2</v>
      </c>
      <c r="O14" s="133">
        <f t="shared" si="3"/>
        <v>0.75480769230769229</v>
      </c>
      <c r="P14" s="127"/>
      <c r="Q14" s="128"/>
      <c r="R14" s="128"/>
    </row>
    <row r="15" spans="3:23" ht="15" customHeight="1" x14ac:dyDescent="0.25">
      <c r="C15" s="121" t="str">
        <f t="shared" si="0"/>
        <v>venerdì</v>
      </c>
      <c r="D15" s="122">
        <v>44449</v>
      </c>
      <c r="E15" s="123">
        <v>294</v>
      </c>
      <c r="F15" s="123">
        <v>73</v>
      </c>
      <c r="G15" s="123">
        <v>221</v>
      </c>
      <c r="H15" s="123">
        <v>218</v>
      </c>
      <c r="I15" s="123">
        <v>3</v>
      </c>
      <c r="J15" s="123">
        <v>214</v>
      </c>
      <c r="K15" s="123">
        <v>2</v>
      </c>
      <c r="L15" s="124">
        <f t="shared" si="1"/>
        <v>0.98165137614678899</v>
      </c>
      <c r="M15" s="125">
        <f t="shared" si="2"/>
        <v>9.0909090909090905E-3</v>
      </c>
      <c r="O15" s="133">
        <f t="shared" si="3"/>
        <v>0.41346153846153855</v>
      </c>
      <c r="P15" s="127"/>
      <c r="Q15" s="128"/>
      <c r="R15" s="128"/>
    </row>
    <row r="16" spans="3:23" ht="15" customHeight="1" x14ac:dyDescent="0.25">
      <c r="C16" s="121" t="str">
        <f t="shared" si="0"/>
        <v>sabato</v>
      </c>
      <c r="D16" s="122">
        <v>44450</v>
      </c>
      <c r="E16" s="123">
        <v>42</v>
      </c>
      <c r="F16" s="123">
        <v>10</v>
      </c>
      <c r="G16" s="123">
        <v>32</v>
      </c>
      <c r="H16" s="123">
        <v>32</v>
      </c>
      <c r="I16" s="123">
        <v>0</v>
      </c>
      <c r="J16" s="123">
        <v>32</v>
      </c>
      <c r="K16" s="123">
        <v>0</v>
      </c>
      <c r="L16" s="124">
        <f t="shared" si="1"/>
        <v>1</v>
      </c>
      <c r="M16" s="125">
        <f t="shared" si="2"/>
        <v>0</v>
      </c>
      <c r="O16" s="133">
        <f t="shared" si="3"/>
        <v>-0.16000000000000003</v>
      </c>
      <c r="P16" s="127"/>
      <c r="Q16" s="128"/>
      <c r="R16" s="128"/>
    </row>
    <row r="17" spans="3:23" ht="15" customHeight="1" x14ac:dyDescent="0.25">
      <c r="C17" s="121" t="str">
        <f t="shared" si="0"/>
        <v>lunedì</v>
      </c>
      <c r="D17" s="122">
        <v>44452</v>
      </c>
      <c r="E17" s="123">
        <v>386</v>
      </c>
      <c r="F17" s="123">
        <v>85</v>
      </c>
      <c r="G17" s="123">
        <v>301</v>
      </c>
      <c r="H17" s="123">
        <v>294</v>
      </c>
      <c r="I17" s="123">
        <v>7</v>
      </c>
      <c r="J17" s="123">
        <v>283</v>
      </c>
      <c r="K17" s="123">
        <v>7</v>
      </c>
      <c r="L17" s="124">
        <f t="shared" si="1"/>
        <v>0.9625850340136054</v>
      </c>
      <c r="M17" s="125">
        <f t="shared" si="2"/>
        <v>2.3255813953488372E-2</v>
      </c>
      <c r="O17" s="133">
        <f t="shared" si="3"/>
        <v>0.85576923076923084</v>
      </c>
      <c r="P17" s="127"/>
      <c r="Q17" s="128"/>
      <c r="R17" s="128"/>
    </row>
    <row r="18" spans="3:23" ht="15" customHeight="1" x14ac:dyDescent="0.25">
      <c r="C18" s="121" t="str">
        <f t="shared" si="0"/>
        <v>martedì</v>
      </c>
      <c r="D18" s="122">
        <v>44453</v>
      </c>
      <c r="E18" s="123">
        <v>352</v>
      </c>
      <c r="F18" s="123">
        <v>81</v>
      </c>
      <c r="G18" s="123">
        <v>271</v>
      </c>
      <c r="H18" s="123">
        <v>256</v>
      </c>
      <c r="I18" s="123">
        <v>15</v>
      </c>
      <c r="J18" s="123">
        <v>238</v>
      </c>
      <c r="K18" s="123">
        <v>13</v>
      </c>
      <c r="L18" s="124">
        <f t="shared" si="1"/>
        <v>0.9296875</v>
      </c>
      <c r="M18" s="125">
        <f t="shared" si="2"/>
        <v>4.8327137546468404E-2</v>
      </c>
      <c r="O18" s="133">
        <f t="shared" si="3"/>
        <v>0.69230769230769229</v>
      </c>
      <c r="P18" s="127"/>
      <c r="Q18" s="128"/>
      <c r="R18" s="128"/>
    </row>
    <row r="19" spans="3:23" ht="15" customHeight="1" x14ac:dyDescent="0.25">
      <c r="C19" s="121" t="str">
        <f t="shared" si="0"/>
        <v>mercoledì</v>
      </c>
      <c r="D19" s="122">
        <v>44454</v>
      </c>
      <c r="E19" s="123">
        <v>322</v>
      </c>
      <c r="F19" s="123">
        <v>73</v>
      </c>
      <c r="G19" s="123">
        <v>249</v>
      </c>
      <c r="H19" s="123">
        <v>234</v>
      </c>
      <c r="I19" s="123">
        <v>15</v>
      </c>
      <c r="J19" s="123">
        <v>215</v>
      </c>
      <c r="K19" s="123">
        <v>13</v>
      </c>
      <c r="L19" s="124">
        <f t="shared" si="1"/>
        <v>0.91880341880341876</v>
      </c>
      <c r="M19" s="125">
        <f t="shared" si="2"/>
        <v>5.2631578947368418E-2</v>
      </c>
      <c r="O19" s="133">
        <f t="shared" si="3"/>
        <v>0.54807692307692313</v>
      </c>
      <c r="P19" s="127"/>
      <c r="Q19" s="128"/>
      <c r="R19" s="128"/>
    </row>
    <row r="20" spans="3:23" ht="15" customHeight="1" x14ac:dyDescent="0.25">
      <c r="C20" s="121" t="str">
        <f t="shared" si="0"/>
        <v>giovedì</v>
      </c>
      <c r="D20" s="122">
        <v>44455</v>
      </c>
      <c r="E20" s="123">
        <v>386</v>
      </c>
      <c r="F20" s="123">
        <v>108</v>
      </c>
      <c r="G20" s="123">
        <v>278</v>
      </c>
      <c r="H20" s="123">
        <v>261</v>
      </c>
      <c r="I20" s="123">
        <v>17</v>
      </c>
      <c r="J20" s="123">
        <v>239</v>
      </c>
      <c r="K20" s="123">
        <v>16</v>
      </c>
      <c r="L20" s="124">
        <f t="shared" si="1"/>
        <v>0.91570881226053635</v>
      </c>
      <c r="M20" s="125">
        <f t="shared" si="2"/>
        <v>5.7761732851985562E-2</v>
      </c>
      <c r="O20" s="133">
        <f t="shared" si="3"/>
        <v>0.85576923076923084</v>
      </c>
      <c r="P20" s="127"/>
      <c r="Q20" s="128"/>
      <c r="R20" s="128"/>
    </row>
    <row r="21" spans="3:23" ht="15" customHeight="1" x14ac:dyDescent="0.25">
      <c r="C21" s="121" t="str">
        <f t="shared" si="0"/>
        <v>venerdì</v>
      </c>
      <c r="D21" s="122">
        <v>44456</v>
      </c>
      <c r="E21" s="123">
        <v>275</v>
      </c>
      <c r="F21" s="123">
        <v>70</v>
      </c>
      <c r="G21" s="123">
        <v>205</v>
      </c>
      <c r="H21" s="123">
        <v>204</v>
      </c>
      <c r="I21" s="123">
        <v>1</v>
      </c>
      <c r="J21" s="123">
        <v>199</v>
      </c>
      <c r="K21" s="123">
        <v>1</v>
      </c>
      <c r="L21" s="124">
        <f t="shared" si="1"/>
        <v>0.97549019607843135</v>
      </c>
      <c r="M21" s="125">
        <f t="shared" si="2"/>
        <v>4.8780487804878049E-3</v>
      </c>
      <c r="O21" s="133">
        <f t="shared" si="3"/>
        <v>0.32211538461538458</v>
      </c>
      <c r="P21" s="127"/>
      <c r="Q21" s="128"/>
      <c r="R21" s="128"/>
    </row>
    <row r="22" spans="3:23" ht="15" customHeight="1" x14ac:dyDescent="0.25">
      <c r="C22" s="121" t="str">
        <f t="shared" si="0"/>
        <v>sabato</v>
      </c>
      <c r="D22" s="122">
        <v>44457</v>
      </c>
      <c r="E22" s="123">
        <v>46</v>
      </c>
      <c r="F22" s="123">
        <v>18</v>
      </c>
      <c r="G22" s="123">
        <v>28</v>
      </c>
      <c r="H22" s="123">
        <v>28</v>
      </c>
      <c r="I22" s="123">
        <v>0</v>
      </c>
      <c r="J22" s="123">
        <v>28</v>
      </c>
      <c r="K22" s="123">
        <v>0</v>
      </c>
      <c r="L22" s="124">
        <f t="shared" si="1"/>
        <v>1</v>
      </c>
      <c r="M22" s="125">
        <f>IFERROR(K22/(G22-(I22-K22)),"")</f>
        <v>0</v>
      </c>
      <c r="O22" s="133">
        <f t="shared" si="3"/>
        <v>-7.999999999999996E-2</v>
      </c>
      <c r="P22" s="127"/>
      <c r="Q22" s="128"/>
      <c r="R22" s="128"/>
    </row>
    <row r="23" spans="3:23" ht="15" customHeight="1" x14ac:dyDescent="0.25">
      <c r="C23" s="121" t="str">
        <f t="shared" si="0"/>
        <v>lunedì</v>
      </c>
      <c r="D23" s="122">
        <v>44459</v>
      </c>
      <c r="E23" s="123">
        <v>346</v>
      </c>
      <c r="F23" s="123">
        <v>75</v>
      </c>
      <c r="G23" s="123">
        <v>271</v>
      </c>
      <c r="H23" s="123">
        <v>268</v>
      </c>
      <c r="I23" s="123">
        <v>3</v>
      </c>
      <c r="J23" s="123">
        <v>258</v>
      </c>
      <c r="K23" s="123">
        <v>3</v>
      </c>
      <c r="L23" s="124">
        <f t="shared" si="1"/>
        <v>0.96268656716417911</v>
      </c>
      <c r="M23" s="125">
        <f t="shared" ref="M23:M24" si="7">IFERROR(K23/(G23-(I23-K23)),"")</f>
        <v>1.107011070110701E-2</v>
      </c>
      <c r="O23" s="133">
        <f t="shared" si="3"/>
        <v>0.66346153846153855</v>
      </c>
      <c r="P23" s="127"/>
      <c r="Q23" s="128"/>
      <c r="R23" s="128"/>
    </row>
    <row r="24" spans="3:23" ht="15" customHeight="1" x14ac:dyDescent="0.25">
      <c r="C24" s="121" t="str">
        <f t="shared" si="0"/>
        <v>martedì</v>
      </c>
      <c r="D24" s="122">
        <v>44460</v>
      </c>
      <c r="E24" s="123">
        <v>358</v>
      </c>
      <c r="F24" s="123">
        <v>78</v>
      </c>
      <c r="G24" s="123">
        <v>280</v>
      </c>
      <c r="H24" s="123">
        <v>267</v>
      </c>
      <c r="I24" s="123">
        <v>13</v>
      </c>
      <c r="J24" s="123">
        <v>254</v>
      </c>
      <c r="K24" s="123">
        <v>13</v>
      </c>
      <c r="L24" s="124">
        <f t="shared" si="1"/>
        <v>0.95131086142322097</v>
      </c>
      <c r="M24" s="125">
        <f t="shared" si="7"/>
        <v>4.642857142857143E-2</v>
      </c>
      <c r="O24" s="133">
        <f t="shared" si="3"/>
        <v>0.72115384615384626</v>
      </c>
      <c r="P24" s="127"/>
      <c r="Q24" s="128"/>
      <c r="R24" s="128"/>
    </row>
    <row r="25" spans="3:23" ht="15" customHeight="1" x14ac:dyDescent="0.25">
      <c r="C25" s="121" t="str">
        <f t="shared" si="0"/>
        <v>mercoledì</v>
      </c>
      <c r="D25" s="122">
        <v>44461</v>
      </c>
      <c r="E25" s="123">
        <v>305</v>
      </c>
      <c r="F25" s="123">
        <v>70</v>
      </c>
      <c r="G25" s="123">
        <v>235</v>
      </c>
      <c r="H25" s="123">
        <v>230</v>
      </c>
      <c r="I25" s="123">
        <v>5</v>
      </c>
      <c r="J25" s="123">
        <v>222</v>
      </c>
      <c r="K25" s="123">
        <v>5</v>
      </c>
      <c r="L25" s="124">
        <f t="shared" si="1"/>
        <v>0.9652173913043478</v>
      </c>
      <c r="M25" s="125">
        <f t="shared" si="2"/>
        <v>2.1276595744680851E-2</v>
      </c>
      <c r="O25" s="133">
        <f t="shared" si="3"/>
        <v>0.46634615384615374</v>
      </c>
      <c r="P25" s="127"/>
      <c r="Q25" s="128"/>
      <c r="R25" s="128"/>
    </row>
    <row r="26" spans="3:23" ht="15" customHeight="1" x14ac:dyDescent="0.25">
      <c r="C26" s="121" t="str">
        <f t="shared" si="0"/>
        <v>giovedì</v>
      </c>
      <c r="D26" s="122">
        <v>44462</v>
      </c>
      <c r="E26" s="123">
        <v>314</v>
      </c>
      <c r="F26" s="123">
        <v>59</v>
      </c>
      <c r="G26" s="123">
        <v>255</v>
      </c>
      <c r="H26" s="123">
        <v>248</v>
      </c>
      <c r="I26" s="123">
        <v>7</v>
      </c>
      <c r="J26" s="123">
        <v>231</v>
      </c>
      <c r="K26" s="123">
        <v>7</v>
      </c>
      <c r="L26" s="124">
        <f t="shared" si="1"/>
        <v>0.93145161290322576</v>
      </c>
      <c r="M26" s="125">
        <f t="shared" si="2"/>
        <v>2.7450980392156862E-2</v>
      </c>
      <c r="O26" s="133">
        <f t="shared" si="3"/>
        <v>0.50961538461538458</v>
      </c>
      <c r="P26" s="127"/>
      <c r="Q26" s="128"/>
      <c r="R26" s="128"/>
    </row>
    <row r="27" spans="3:23" ht="15" customHeight="1" x14ac:dyDescent="0.25">
      <c r="C27" s="121" t="str">
        <f t="shared" si="0"/>
        <v>venerdì</v>
      </c>
      <c r="D27" s="122">
        <v>44463</v>
      </c>
      <c r="E27" s="123">
        <v>279</v>
      </c>
      <c r="F27" s="123">
        <v>64</v>
      </c>
      <c r="G27" s="123">
        <v>215</v>
      </c>
      <c r="H27" s="123">
        <v>211</v>
      </c>
      <c r="I27" s="123">
        <v>4</v>
      </c>
      <c r="J27" s="123">
        <v>208</v>
      </c>
      <c r="K27" s="123">
        <v>4</v>
      </c>
      <c r="L27" s="124">
        <f t="shared" si="1"/>
        <v>0.98578199052132698</v>
      </c>
      <c r="M27" s="125">
        <f t="shared" si="2"/>
        <v>1.8604651162790697E-2</v>
      </c>
      <c r="O27" s="133">
        <f t="shared" si="3"/>
        <v>0.34134615384615374</v>
      </c>
      <c r="P27" s="127"/>
      <c r="Q27" s="128"/>
      <c r="R27" s="128"/>
    </row>
    <row r="28" spans="3:23" ht="15" customHeight="1" x14ac:dyDescent="0.25">
      <c r="C28" s="121" t="str">
        <f t="shared" si="0"/>
        <v>sabato</v>
      </c>
      <c r="D28" s="122">
        <v>44464</v>
      </c>
      <c r="E28" s="123">
        <v>43</v>
      </c>
      <c r="F28" s="123">
        <v>8</v>
      </c>
      <c r="G28" s="123">
        <v>35</v>
      </c>
      <c r="H28" s="123">
        <v>35</v>
      </c>
      <c r="I28" s="123">
        <v>0</v>
      </c>
      <c r="J28" s="123">
        <v>35</v>
      </c>
      <c r="K28" s="123">
        <v>0</v>
      </c>
      <c r="L28" s="124">
        <f>IFERROR(J28/H28,"")</f>
        <v>1</v>
      </c>
      <c r="M28" s="125">
        <f t="shared" si="2"/>
        <v>0</v>
      </c>
      <c r="O28" s="133">
        <f t="shared" si="3"/>
        <v>-0.14000000000000001</v>
      </c>
      <c r="P28" s="127"/>
      <c r="Q28" s="128"/>
      <c r="R28" s="128"/>
      <c r="U28" s="140"/>
      <c r="W28" s="140"/>
    </row>
    <row r="29" spans="3:23" ht="15" customHeight="1" x14ac:dyDescent="0.25">
      <c r="C29" s="121" t="str">
        <f t="shared" si="0"/>
        <v>lunedì</v>
      </c>
      <c r="D29" s="122">
        <v>44466</v>
      </c>
      <c r="E29" s="123">
        <v>391</v>
      </c>
      <c r="F29" s="123">
        <v>72</v>
      </c>
      <c r="G29" s="123">
        <v>319</v>
      </c>
      <c r="H29" s="123">
        <v>304</v>
      </c>
      <c r="I29" s="123">
        <v>15</v>
      </c>
      <c r="J29" s="123">
        <v>290</v>
      </c>
      <c r="K29" s="123">
        <v>14</v>
      </c>
      <c r="L29" s="124">
        <f t="shared" ref="L29:L31" si="8">IFERROR(J29/H29,"")</f>
        <v>0.95394736842105265</v>
      </c>
      <c r="M29" s="125">
        <f t="shared" si="2"/>
        <v>4.40251572327044E-2</v>
      </c>
      <c r="O29" s="133">
        <f t="shared" si="3"/>
        <v>0.87980769230769229</v>
      </c>
      <c r="P29" s="127"/>
      <c r="Q29" s="128"/>
      <c r="R29" s="128"/>
      <c r="U29" s="140"/>
      <c r="W29" s="140"/>
    </row>
    <row r="30" spans="3:23" ht="15" customHeight="1" x14ac:dyDescent="0.25">
      <c r="C30" s="121" t="str">
        <f t="shared" si="0"/>
        <v>martedì</v>
      </c>
      <c r="D30" s="122">
        <v>44467</v>
      </c>
      <c r="E30" s="123">
        <v>322</v>
      </c>
      <c r="F30" s="123">
        <v>64</v>
      </c>
      <c r="G30" s="123">
        <v>258</v>
      </c>
      <c r="H30" s="123">
        <v>255</v>
      </c>
      <c r="I30" s="123">
        <v>3</v>
      </c>
      <c r="J30" s="123">
        <v>254</v>
      </c>
      <c r="K30" s="123">
        <v>3</v>
      </c>
      <c r="L30" s="124">
        <f t="shared" si="8"/>
        <v>0.99607843137254903</v>
      </c>
      <c r="M30" s="125">
        <f t="shared" si="2"/>
        <v>1.1627906976744186E-2</v>
      </c>
      <c r="O30" s="133">
        <f t="shared" si="3"/>
        <v>0.54807692307692313</v>
      </c>
      <c r="P30" s="127"/>
      <c r="Q30" s="128"/>
      <c r="R30" s="128"/>
      <c r="U30" s="140"/>
      <c r="W30" s="140"/>
    </row>
    <row r="31" spans="3:23" ht="15" customHeight="1" x14ac:dyDescent="0.25">
      <c r="C31" s="121" t="str">
        <f t="shared" si="0"/>
        <v>mercoledì</v>
      </c>
      <c r="D31" s="122">
        <v>44468</v>
      </c>
      <c r="E31" s="123">
        <v>362</v>
      </c>
      <c r="F31" s="123">
        <v>86</v>
      </c>
      <c r="G31" s="123">
        <v>276</v>
      </c>
      <c r="H31" s="123">
        <v>272</v>
      </c>
      <c r="I31" s="123">
        <v>4</v>
      </c>
      <c r="J31" s="123">
        <v>263</v>
      </c>
      <c r="K31" s="123">
        <v>4</v>
      </c>
      <c r="L31" s="124">
        <f t="shared" si="8"/>
        <v>0.96691176470588236</v>
      </c>
      <c r="M31" s="125">
        <f t="shared" si="2"/>
        <v>1.4492753623188406E-2</v>
      </c>
      <c r="O31" s="133">
        <f t="shared" si="3"/>
        <v>0.74038461538461542</v>
      </c>
      <c r="P31" s="127"/>
      <c r="Q31" s="128"/>
      <c r="R31" s="128"/>
      <c r="U31" s="140"/>
      <c r="W31" s="140"/>
    </row>
    <row r="32" spans="3:23" ht="15" customHeight="1" x14ac:dyDescent="0.25">
      <c r="C32" s="121" t="str">
        <f t="shared" si="0"/>
        <v>giovedì</v>
      </c>
      <c r="D32" s="122">
        <v>44469</v>
      </c>
      <c r="E32" s="123">
        <v>321</v>
      </c>
      <c r="F32" s="123">
        <v>59</v>
      </c>
      <c r="G32" s="123">
        <v>262</v>
      </c>
      <c r="H32" s="123">
        <v>255</v>
      </c>
      <c r="I32" s="123">
        <v>7</v>
      </c>
      <c r="J32" s="123">
        <v>243</v>
      </c>
      <c r="K32" s="123">
        <v>7</v>
      </c>
      <c r="L32" s="124">
        <f>IFERROR(J32/H32,"")</f>
        <v>0.95294117647058818</v>
      </c>
      <c r="M32" s="125">
        <f t="shared" si="2"/>
        <v>2.6717557251908396E-2</v>
      </c>
      <c r="O32" s="133">
        <f t="shared" si="3"/>
        <v>0.54326923076923084</v>
      </c>
      <c r="P32" s="127"/>
      <c r="Q32" s="128"/>
      <c r="R32" s="128"/>
      <c r="U32" s="140"/>
      <c r="V32" s="140"/>
      <c r="W32" s="140"/>
    </row>
    <row r="33" spans="3:22" ht="15" customHeight="1" x14ac:dyDescent="0.25">
      <c r="C33" s="141"/>
      <c r="D33" s="142"/>
      <c r="E33" s="128"/>
      <c r="F33" s="128"/>
      <c r="G33" s="128"/>
      <c r="H33" s="128"/>
      <c r="I33" s="128"/>
      <c r="J33" s="128"/>
      <c r="K33" s="128"/>
      <c r="U33" s="140"/>
      <c r="V33" s="140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2">
    <cfRule type="cellIs" dxfId="2" priority="2" operator="greaterThan">
      <formula>0.299</formula>
    </cfRule>
    <cfRule type="cellIs" dxfId="1" priority="3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4A211EF-9164-4625-919B-99119C34D151}">
            <xm:f>NOT(ISERROR(SEARCH(-1,O7)))</xm:f>
            <xm:f>-1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O7:O32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1010-58FF-4559-BC90-95A300DDFDF7}">
  <dimension ref="A1"/>
  <sheetViews>
    <sheetView tabSelected="1" workbookViewId="0">
      <selection activeCell="Y13" sqref="Y13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Settembre + grafici</vt:lpstr>
      <vt:lpstr>Immagini Grafiche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Paola Grassi</cp:lastModifiedBy>
  <dcterms:created xsi:type="dcterms:W3CDTF">2021-10-05T08:06:08Z</dcterms:created>
  <dcterms:modified xsi:type="dcterms:W3CDTF">2021-10-05T08:10:04Z</dcterms:modified>
</cp:coreProperties>
</file>